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61" windowWidth="12120" windowHeight="9120" tabRatio="796" activeTab="0"/>
  </bookViews>
  <sheets>
    <sheet name="Lisez Moi" sheetId="1" r:id="rId1"/>
    <sheet name="Programme_d_audit" sheetId="2" r:id="rId2"/>
    <sheet name="Annee2015" sheetId="3" r:id="rId3"/>
    <sheet name="Analyse2015" sheetId="4" r:id="rId4"/>
    <sheet name="OUI(2015)" sheetId="5" r:id="rId5"/>
    <sheet name="OUI-NON-NA(2015)" sheetId="6" r:id="rId6"/>
    <sheet name="Annee2017" sheetId="7" r:id="rId7"/>
    <sheet name="Analyse2017" sheetId="8" r:id="rId8"/>
    <sheet name="OUI(2017)" sheetId="9" r:id="rId9"/>
    <sheet name="OUI-NON-NA(2017)" sheetId="10" r:id="rId10"/>
    <sheet name="Comparaison2015et2017" sheetId="11" r:id="rId11"/>
    <sheet name="OUI(2015-2017)" sheetId="12" r:id="rId12"/>
    <sheet name="Intitulés" sheetId="13" r:id="rId13"/>
    <sheet name="Feuil1" sheetId="14" r:id="rId14"/>
  </sheets>
  <definedNames>
    <definedName name="_xlnm.Print_Titles" localSheetId="3">'Analyse2015'!$6:$7</definedName>
    <definedName name="_xlnm.Print_Titles" localSheetId="7">'Analyse2017'!$6:$7</definedName>
    <definedName name="_xlnm.Print_Titles" localSheetId="2">'Annee2015'!$A:$C</definedName>
    <definedName name="_xlnm.Print_Titles" localSheetId="6">'Annee2017'!$A:$C</definedName>
    <definedName name="_xlnm.Print_Titles" localSheetId="10">'Comparaison2015et2017'!$6:$7</definedName>
    <definedName name="T1C1" localSheetId="2">'Annee2015'!$D:$D</definedName>
    <definedName name="T1C1" localSheetId="6">'Annee2017'!$D:$D</definedName>
    <definedName name="T1C10" localSheetId="2">'Annee2015'!$M:$M</definedName>
    <definedName name="T1C10" localSheetId="6">'Annee2017'!$M:$M</definedName>
    <definedName name="T1C11" localSheetId="2">'Annee2015'!$N:$N</definedName>
    <definedName name="T1C11" localSheetId="6">'Annee2017'!$N:$N</definedName>
    <definedName name="T1C12" localSheetId="2">'Annee2015'!$O:$O</definedName>
    <definedName name="T1C12" localSheetId="6">'Annee2017'!$O:$O</definedName>
    <definedName name="T1C13" localSheetId="2">'Annee2015'!$P:$P</definedName>
    <definedName name="T1C13" localSheetId="6">'Annee2017'!$P:$P</definedName>
    <definedName name="T1C14" localSheetId="2">'Annee2015'!$Q:$Q</definedName>
    <definedName name="T1C14" localSheetId="6">'Annee2017'!$Q:$Q</definedName>
    <definedName name="T1C15" localSheetId="2">'Annee2015'!$R:$R</definedName>
    <definedName name="T1C15" localSheetId="6">'Annee2017'!$R:$R</definedName>
    <definedName name="T1C16" localSheetId="2">'Annee2015'!$S:$S</definedName>
    <definedName name="T1C16" localSheetId="6">'Annee2017'!$S:$S</definedName>
    <definedName name="T1C17" localSheetId="2">'Annee2015'!$T:$T</definedName>
    <definedName name="T1C17" localSheetId="6">'Annee2017'!$T:$T</definedName>
    <definedName name="T1C17">'Analyse2015'!$N$26</definedName>
    <definedName name="T1C18" localSheetId="2">'Annee2015'!$U:$U</definedName>
    <definedName name="T1C18" localSheetId="6">'Annee2017'!$U:$U</definedName>
    <definedName name="T1C19" localSheetId="2">'Annee2015'!$V:$V</definedName>
    <definedName name="T1C19" localSheetId="6">'Annee2017'!$V:$V</definedName>
    <definedName name="T1C2" localSheetId="2">'Annee2015'!$E:$E</definedName>
    <definedName name="T1C2" localSheetId="6">'Annee2017'!$E:$E</definedName>
    <definedName name="T1C20" localSheetId="2">'Annee2015'!$W:$W</definedName>
    <definedName name="T1C20" localSheetId="6">'Annee2017'!$W:$W</definedName>
    <definedName name="T1C21" localSheetId="2">'Annee2015'!$X:$X</definedName>
    <definedName name="T1C21" localSheetId="6">'Annee2017'!$X:$X</definedName>
    <definedName name="T1C22" localSheetId="2">'Annee2015'!$Y:$Y</definedName>
    <definedName name="T1C22" localSheetId="6">'Annee2017'!$Y:$Y</definedName>
    <definedName name="T1C23" localSheetId="2">'Annee2015'!$Z:$Z</definedName>
    <definedName name="T1C23" localSheetId="6">'Annee2017'!$Z:$Z</definedName>
    <definedName name="T1C24" localSheetId="2">'Annee2015'!$AA:$AA</definedName>
    <definedName name="T1C24" localSheetId="6">'Annee2017'!$AA:$AA</definedName>
    <definedName name="T1C25" localSheetId="2">'Annee2015'!$AB:$AB</definedName>
    <definedName name="T1C25" localSheetId="6">'Annee2017'!$AB:$AB</definedName>
    <definedName name="T1C26" localSheetId="2">'Annee2015'!$AC:$AC</definedName>
    <definedName name="T1C26" localSheetId="6">'Annee2017'!$AC:$AC</definedName>
    <definedName name="T1C27" localSheetId="2">'Annee2015'!$AD:$AD</definedName>
    <definedName name="T1C27" localSheetId="6">'Annee2017'!$AD:$AD</definedName>
    <definedName name="T1C28" localSheetId="2">'Annee2015'!$AE:$AE</definedName>
    <definedName name="T1C28" localSheetId="6">'Annee2017'!$AE:$AE</definedName>
    <definedName name="T1C29" localSheetId="2">'Annee2015'!$AF:$AF</definedName>
    <definedName name="T1C29" localSheetId="6">'Annee2017'!$AF:$AF</definedName>
    <definedName name="T1C3" localSheetId="2">'Annee2015'!$F:$F</definedName>
    <definedName name="T1C3" localSheetId="6">'Annee2017'!$F:$F</definedName>
    <definedName name="T1C30" localSheetId="2">'Annee2015'!$AG:$AG</definedName>
    <definedName name="T1C30" localSheetId="6">'Annee2017'!$AG:$AG</definedName>
    <definedName name="T1C31" localSheetId="2">'Annee2015'!#REF!</definedName>
    <definedName name="T1C31" localSheetId="6">'Annee2017'!#REF!</definedName>
    <definedName name="T1C32" localSheetId="2">'Annee2015'!#REF!</definedName>
    <definedName name="T1C32" localSheetId="6">'Annee2017'!#REF!</definedName>
    <definedName name="T1C33" localSheetId="2">'Annee2015'!#REF!</definedName>
    <definedName name="T1C33" localSheetId="6">'Annee2017'!#REF!</definedName>
    <definedName name="T1C34" localSheetId="2">'Annee2015'!#REF!</definedName>
    <definedName name="T1C34" localSheetId="6">'Annee2017'!#REF!</definedName>
    <definedName name="T1C35" localSheetId="2">'Annee2015'!#REF!</definedName>
    <definedName name="T1C35" localSheetId="6">'Annee2017'!#REF!</definedName>
    <definedName name="T1C36" localSheetId="2">'Annee2015'!#REF!</definedName>
    <definedName name="T1C36" localSheetId="6">'Annee2017'!#REF!</definedName>
    <definedName name="T1C37" localSheetId="2">'Annee2015'!#REF!</definedName>
    <definedName name="T1C37" localSheetId="6">'Annee2017'!#REF!</definedName>
    <definedName name="T1C38" localSheetId="2">'Annee2015'!#REF!</definedName>
    <definedName name="T1C38" localSheetId="6">'Annee2017'!#REF!</definedName>
    <definedName name="T1C39" localSheetId="2">'Annee2015'!#REF!</definedName>
    <definedName name="T1C39" localSheetId="6">'Annee2017'!#REF!</definedName>
    <definedName name="T1C4" localSheetId="2">'Annee2015'!$G:$G</definedName>
    <definedName name="T1C4" localSheetId="6">'Annee2017'!$G:$G</definedName>
    <definedName name="T1C40" localSheetId="2">'Annee2015'!#REF!</definedName>
    <definedName name="T1C40" localSheetId="6">'Annee2017'!#REF!</definedName>
    <definedName name="T1C41" localSheetId="2">'Annee2015'!#REF!</definedName>
    <definedName name="T1C41" localSheetId="6">'Annee2017'!#REF!</definedName>
    <definedName name="T1C42" localSheetId="2">'Annee2015'!#REF!</definedName>
    <definedName name="T1C42" localSheetId="6">'Annee2017'!#REF!</definedName>
    <definedName name="T1C43" localSheetId="2">'Annee2015'!#REF!</definedName>
    <definedName name="T1C43" localSheetId="6">'Annee2017'!#REF!</definedName>
    <definedName name="T1C44" localSheetId="2">'Annee2015'!#REF!</definedName>
    <definedName name="T1C44" localSheetId="6">'Annee2017'!#REF!</definedName>
    <definedName name="T1C45" localSheetId="2">'Annee2015'!#REF!</definedName>
    <definedName name="T1C45" localSheetId="6">'Annee2017'!#REF!</definedName>
    <definedName name="T1C46" localSheetId="2">'Annee2015'!#REF!</definedName>
    <definedName name="T1C46" localSheetId="6">'Annee2017'!#REF!</definedName>
    <definedName name="T1C47" localSheetId="2">'Annee2015'!#REF!</definedName>
    <definedName name="T1C47" localSheetId="6">'Annee2017'!#REF!</definedName>
    <definedName name="T1C48" localSheetId="2">'Annee2015'!#REF!</definedName>
    <definedName name="T1C48" localSheetId="6">'Annee2017'!#REF!</definedName>
    <definedName name="T1C49" localSheetId="2">'Annee2015'!#REF!</definedName>
    <definedName name="T1C49" localSheetId="6">'Annee2017'!#REF!</definedName>
    <definedName name="T1C5" localSheetId="2">'Annee2015'!$H:$H</definedName>
    <definedName name="T1C5" localSheetId="6">'Annee2017'!$H:$H</definedName>
    <definedName name="T1C50" localSheetId="2">'Annee2015'!#REF!</definedName>
    <definedName name="T1C50" localSheetId="6">'Annee2017'!#REF!</definedName>
    <definedName name="T1C51" localSheetId="2">'Annee2015'!#REF!</definedName>
    <definedName name="T1C51" localSheetId="6">'Annee2017'!#REF!</definedName>
    <definedName name="T1C52" localSheetId="2">'Annee2015'!#REF!</definedName>
    <definedName name="T1C52" localSheetId="6">'Annee2017'!#REF!</definedName>
    <definedName name="T1C53" localSheetId="2">'Annee2015'!#REF!</definedName>
    <definedName name="T1C53" localSheetId="6">'Annee2017'!#REF!</definedName>
    <definedName name="T1C54" localSheetId="2">'Annee2015'!#REF!</definedName>
    <definedName name="T1C54" localSheetId="6">'Annee2017'!#REF!</definedName>
    <definedName name="T1C55" localSheetId="2">'Annee2015'!#REF!</definedName>
    <definedName name="T1C55" localSheetId="6">'Annee2017'!#REF!</definedName>
    <definedName name="T1C56" localSheetId="2">'Annee2015'!#REF!</definedName>
    <definedName name="T1C56" localSheetId="6">'Annee2017'!#REF!</definedName>
    <definedName name="T1C57" localSheetId="2">'Annee2015'!#REF!</definedName>
    <definedName name="T1C57" localSheetId="6">'Annee2017'!#REF!</definedName>
    <definedName name="T1C58" localSheetId="2">'Annee2015'!#REF!</definedName>
    <definedName name="T1C58" localSheetId="6">'Annee2017'!#REF!</definedName>
    <definedName name="T1C59" localSheetId="2">'Annee2015'!#REF!</definedName>
    <definedName name="T1C59" localSheetId="6">'Annee2017'!#REF!</definedName>
    <definedName name="T1C6" localSheetId="2">'Annee2015'!$I:$I</definedName>
    <definedName name="T1C6" localSheetId="6">'Annee2017'!$I:$I</definedName>
    <definedName name="T1C60" localSheetId="2">'Annee2015'!#REF!</definedName>
    <definedName name="T1C60" localSheetId="6">'Annee2017'!#REF!</definedName>
    <definedName name="T1C61" localSheetId="2">'Annee2015'!#REF!</definedName>
    <definedName name="T1C61" localSheetId="6">'Annee2017'!#REF!</definedName>
    <definedName name="T1C62" localSheetId="2">'Annee2015'!#REF!</definedName>
    <definedName name="T1C62" localSheetId="6">'Annee2017'!#REF!</definedName>
    <definedName name="T1C63" localSheetId="2">'Annee2015'!#REF!</definedName>
    <definedName name="T1C63" localSheetId="6">'Annee2017'!#REF!</definedName>
    <definedName name="T1C64" localSheetId="2">'Annee2015'!#REF!</definedName>
    <definedName name="T1C64" localSheetId="6">'Annee2017'!#REF!</definedName>
    <definedName name="T1C65" localSheetId="2">'Annee2015'!#REF!</definedName>
    <definedName name="T1C65" localSheetId="6">'Annee2017'!#REF!</definedName>
    <definedName name="T1C66" localSheetId="2">'Annee2015'!#REF!</definedName>
    <definedName name="T1C66" localSheetId="6">'Annee2017'!#REF!</definedName>
    <definedName name="T1C67" localSheetId="2">'Annee2015'!#REF!</definedName>
    <definedName name="T1C67" localSheetId="6">'Annee2017'!#REF!</definedName>
    <definedName name="T1C68" localSheetId="2">'Annee2015'!#REF!</definedName>
    <definedName name="T1C68" localSheetId="6">'Annee2017'!#REF!</definedName>
    <definedName name="T1C69" localSheetId="2">'Annee2015'!#REF!</definedName>
    <definedName name="T1C69" localSheetId="6">'Annee2017'!#REF!</definedName>
    <definedName name="T1C7" localSheetId="2">'Annee2015'!$J:$J</definedName>
    <definedName name="T1C7" localSheetId="6">'Annee2017'!$J:$J</definedName>
    <definedName name="T1C70" localSheetId="2">'Annee2015'!#REF!</definedName>
    <definedName name="T1C70" localSheetId="6">'Annee2017'!#REF!</definedName>
    <definedName name="T1C71" localSheetId="2">'Annee2015'!#REF!</definedName>
    <definedName name="T1C71" localSheetId="6">'Annee2017'!#REF!</definedName>
    <definedName name="T1C72" localSheetId="2">'Annee2015'!#REF!</definedName>
    <definedName name="T1C72" localSheetId="6">'Annee2017'!#REF!</definedName>
    <definedName name="T1C73">'Annee2015'!#REF!</definedName>
    <definedName name="T1C8" localSheetId="2">'Annee2015'!$K:$K</definedName>
    <definedName name="T1C8" localSheetId="6">'Annee2017'!$K:$K</definedName>
    <definedName name="T1C9" localSheetId="2">'Annee2015'!$L:$L</definedName>
    <definedName name="T1C9" localSheetId="6">'Annee2017'!$L:$L</definedName>
    <definedName name="T2C1">#REF!</definedName>
    <definedName name="T2C10">#REF!</definedName>
    <definedName name="T2C11">#REF!</definedName>
    <definedName name="T2C12">#REF!</definedName>
    <definedName name="T2C13">#REF!</definedName>
    <definedName name="T2C14">#REF!</definedName>
    <definedName name="T2C15">#REF!</definedName>
    <definedName name="T2C16">#REF!</definedName>
    <definedName name="T2C17">#REF!</definedName>
    <definedName name="T2C18">#REF!</definedName>
    <definedName name="T2C19">#REF!</definedName>
    <definedName name="T2C2">#REF!</definedName>
    <definedName name="T2C20">#REF!</definedName>
    <definedName name="T2C21">#REF!</definedName>
    <definedName name="T2C22">#REF!</definedName>
    <definedName name="T2C23">#REF!</definedName>
    <definedName name="T2C24">#REF!</definedName>
    <definedName name="T2C25">#REF!</definedName>
    <definedName name="T2C26">#REF!</definedName>
    <definedName name="T2C27">#REF!</definedName>
    <definedName name="T2C28">#REF!</definedName>
    <definedName name="T2C29">#REF!</definedName>
    <definedName name="T2C3">#REF!</definedName>
    <definedName name="T2C30">#REF!</definedName>
    <definedName name="T2C31">#REF!</definedName>
    <definedName name="T2C32">#REF!</definedName>
    <definedName name="T2C33">#REF!</definedName>
    <definedName name="T2C34">#REF!</definedName>
    <definedName name="T2C35">#REF!</definedName>
    <definedName name="T2C36">#REF!</definedName>
    <definedName name="T2C37">#REF!</definedName>
    <definedName name="T2C38">#REF!</definedName>
    <definedName name="T2C39">#REF!</definedName>
    <definedName name="T2C4">#REF!</definedName>
    <definedName name="T2C40">#REF!</definedName>
    <definedName name="T2C41">#REF!</definedName>
    <definedName name="T2C42">#REF!</definedName>
    <definedName name="T2C43">#REF!</definedName>
    <definedName name="T2C44">#REF!</definedName>
    <definedName name="T2C45">#REF!</definedName>
    <definedName name="T2C46">#REF!</definedName>
    <definedName name="T2C47">#REF!</definedName>
    <definedName name="T2C48">#REF!</definedName>
    <definedName name="T2C49">#REF!</definedName>
    <definedName name="T2C5">#REF!</definedName>
    <definedName name="T2C50">#REF!</definedName>
    <definedName name="T2C51">#REF!</definedName>
    <definedName name="T2C52">#REF!</definedName>
    <definedName name="T2C53">#REF!</definedName>
    <definedName name="T2C54">#REF!</definedName>
    <definedName name="T2C55">#REF!</definedName>
    <definedName name="T2C56">#REF!</definedName>
    <definedName name="T2C57">#REF!</definedName>
    <definedName name="T2C58">#REF!</definedName>
    <definedName name="T2C59">#REF!</definedName>
    <definedName name="T2C6">#REF!</definedName>
    <definedName name="T2C60">#REF!</definedName>
    <definedName name="T2C61">#REF!</definedName>
    <definedName name="T2C62">#REF!</definedName>
    <definedName name="T2C63">#REF!</definedName>
    <definedName name="T2C64">#REF!</definedName>
    <definedName name="T2C65">#REF!</definedName>
    <definedName name="T2C66">#REF!</definedName>
    <definedName name="T2C67">#REF!</definedName>
    <definedName name="T2C68">#REF!</definedName>
    <definedName name="T2C69">#REF!</definedName>
    <definedName name="T2C7">#REF!</definedName>
    <definedName name="T2C70">#REF!</definedName>
    <definedName name="T2C71">#REF!</definedName>
    <definedName name="T2C72">#REF!</definedName>
    <definedName name="T2C8">#REF!</definedName>
    <definedName name="T2C9">#REF!</definedName>
    <definedName name="_xlnm.Print_Area" localSheetId="3">'Analyse2015'!$A$1:$V$43</definedName>
    <definedName name="_xlnm.Print_Area" localSheetId="2">'Annee2015'!$A$1:$AG$38</definedName>
    <definedName name="_xlnm.Print_Area" localSheetId="6">'Annee2017'!$A$1:$AG$38</definedName>
    <definedName name="_xlnm.Print_Area" localSheetId="10">'Comparaison2015et2017'!$A$3:$R$47</definedName>
    <definedName name="_xlnm.Print_Area" localSheetId="12">'Intitulés'!$A$2:$D$32</definedName>
    <definedName name="_xlnm.Print_Area" localSheetId="0">'Lisez Moi'!$A$1:$H$46</definedName>
  </definedNames>
  <calcPr fullCalcOnLoad="1"/>
</workbook>
</file>

<file path=xl/sharedStrings.xml><?xml version="1.0" encoding="utf-8"?>
<sst xmlns="http://schemas.openxmlformats.org/spreadsheetml/2006/main" count="389" uniqueCount="250">
  <si>
    <t>Critères</t>
  </si>
  <si>
    <t>Effectifs</t>
  </si>
  <si>
    <t>Pourcentages</t>
  </si>
  <si>
    <t>Oui</t>
  </si>
  <si>
    <t>Non</t>
  </si>
  <si>
    <t>Total</t>
  </si>
  <si>
    <t>NA</t>
  </si>
  <si>
    <t xml:space="preserve"> </t>
  </si>
  <si>
    <t>Intitulés des critères</t>
  </si>
  <si>
    <t>Intitulés courts</t>
  </si>
  <si>
    <t>Num</t>
  </si>
  <si>
    <t>Patient1</t>
  </si>
  <si>
    <t>Patient2</t>
  </si>
  <si>
    <t>Patient3</t>
  </si>
  <si>
    <t>Patient4</t>
  </si>
  <si>
    <t>Patient5</t>
  </si>
  <si>
    <t>Patient6</t>
  </si>
  <si>
    <t>Patient7</t>
  </si>
  <si>
    <t>Patient8</t>
  </si>
  <si>
    <t>Patient9</t>
  </si>
  <si>
    <t>Patient10</t>
  </si>
  <si>
    <t>Patient11</t>
  </si>
  <si>
    <t>Patient12</t>
  </si>
  <si>
    <t>Patient13</t>
  </si>
  <si>
    <t>Patient14</t>
  </si>
  <si>
    <t>Patient15</t>
  </si>
  <si>
    <t>Patient16</t>
  </si>
  <si>
    <t>Patient17</t>
  </si>
  <si>
    <t>Patient18</t>
  </si>
  <si>
    <t>Patient19</t>
  </si>
  <si>
    <t>Patient20</t>
  </si>
  <si>
    <t>Patient21</t>
  </si>
  <si>
    <t>Patient22</t>
  </si>
  <si>
    <t>Patient23</t>
  </si>
  <si>
    <t>Patient24</t>
  </si>
  <si>
    <t>Patient25</t>
  </si>
  <si>
    <t>Patient26</t>
  </si>
  <si>
    <t>Patient27</t>
  </si>
  <si>
    <t>Patient28</t>
  </si>
  <si>
    <t>Patient29</t>
  </si>
  <si>
    <t>Patient30</t>
  </si>
  <si>
    <t xml:space="preserve">ETABLISSEMENT :                                        </t>
  </si>
  <si>
    <t>C1</t>
  </si>
  <si>
    <t>C2</t>
  </si>
  <si>
    <t>C3</t>
  </si>
  <si>
    <t>C4</t>
  </si>
  <si>
    <t>C5</t>
  </si>
  <si>
    <t>C6</t>
  </si>
  <si>
    <t>C7</t>
  </si>
  <si>
    <t>C8</t>
  </si>
  <si>
    <t>C9</t>
  </si>
  <si>
    <t>C10</t>
  </si>
  <si>
    <t>C11</t>
  </si>
  <si>
    <t>C12</t>
  </si>
  <si>
    <t>C13</t>
  </si>
  <si>
    <t>C14</t>
  </si>
  <si>
    <t>C15</t>
  </si>
  <si>
    <t>C16</t>
  </si>
  <si>
    <t>N° du critère</t>
  </si>
  <si>
    <t>Responsable d'audit</t>
  </si>
  <si>
    <t>Etablissement</t>
  </si>
  <si>
    <t>Nbre d'observations</t>
  </si>
  <si>
    <t>Tableau des résultats (Oui et Non)</t>
  </si>
  <si>
    <t>Tableau des résultats (Oui et Non et NA)</t>
  </si>
  <si>
    <t>Date (saisie)</t>
  </si>
  <si>
    <t>Contrôle saisie</t>
  </si>
  <si>
    <t>Tableau des résultats en % (Oui et Non)</t>
  </si>
  <si>
    <t>Tableau des résultats en % (Oui, Non et NA)</t>
  </si>
  <si>
    <t>Date de saisie</t>
  </si>
  <si>
    <t xml:space="preserve">* saisir informatiquement vos données </t>
  </si>
  <si>
    <t xml:space="preserve">* calculer automatiquement les % de OUI, NON et NA </t>
  </si>
  <si>
    <t>* présenter les résultats sous forme de graphiques</t>
  </si>
  <si>
    <r>
      <t xml:space="preserve"> </t>
    </r>
    <r>
      <rPr>
        <b/>
        <sz val="20"/>
        <color indexed="18"/>
        <rFont val="Arial"/>
        <family val="2"/>
      </rPr>
      <t>Contrôle de saisie</t>
    </r>
  </si>
  <si>
    <t>1=OUI</t>
  </si>
  <si>
    <t>2=NON</t>
  </si>
  <si>
    <t>8=NA</t>
  </si>
  <si>
    <t>Cet outil informatique a été conçu pour vous permettre de :</t>
  </si>
  <si>
    <t>Il se présente sous la forme de 12 onglets dédiés chacun à une tâche</t>
  </si>
  <si>
    <t xml:space="preserve">Pour vous aider à retrouver les erreurs de saisie, le tableau affiche un message d'erreur :   </t>
  </si>
  <si>
    <r>
      <t xml:space="preserve">i </t>
    </r>
    <r>
      <rPr>
        <b/>
        <sz val="20"/>
        <color indexed="18"/>
        <rFont val="Arial"/>
        <family val="2"/>
      </rPr>
      <t>si la valeur NA  est entrée pour un critère où cela n'est normalement pas possible,</t>
    </r>
  </si>
  <si>
    <t>C17</t>
  </si>
  <si>
    <t>C18</t>
  </si>
  <si>
    <t>C19</t>
  </si>
  <si>
    <t>C20</t>
  </si>
  <si>
    <t>C21</t>
  </si>
  <si>
    <t>C22</t>
  </si>
  <si>
    <t>C23</t>
  </si>
  <si>
    <t>C24</t>
  </si>
  <si>
    <t>C25</t>
  </si>
  <si>
    <t>C26</t>
  </si>
  <si>
    <t>C27</t>
  </si>
  <si>
    <t>C28</t>
  </si>
  <si>
    <t>C29</t>
  </si>
  <si>
    <t>C30</t>
  </si>
  <si>
    <r>
      <t xml:space="preserve">  INTITULÉS</t>
    </r>
    <r>
      <rPr>
        <b/>
        <sz val="20"/>
        <color indexed="18"/>
        <rFont val="Arial"/>
        <family val="2"/>
      </rPr>
      <t xml:space="preserve"> reprend l'énoncé des critères</t>
    </r>
  </si>
  <si>
    <r>
      <t>i</t>
    </r>
    <r>
      <rPr>
        <b/>
        <sz val="20"/>
        <color indexed="18"/>
        <rFont val="Arial"/>
        <family val="2"/>
      </rPr>
      <t xml:space="preserve">  si pour un patient, un critère n'a pas été renseigné.</t>
    </r>
  </si>
  <si>
    <t>Il représente la répartition de OUI, NON et NA pour chacun des critères</t>
  </si>
  <si>
    <t>Il représente les % de OUI obtenus pour chacun des critères</t>
  </si>
  <si>
    <r>
      <t xml:space="preserve">i </t>
    </r>
    <r>
      <rPr>
        <b/>
        <sz val="20"/>
        <color indexed="18"/>
        <rFont val="Arial"/>
        <family val="2"/>
      </rPr>
      <t>saisir les éléments demandés dans les zones bleues. Les autres espaces ne sont pas autorisés en écriture</t>
    </r>
  </si>
  <si>
    <r>
      <t>i</t>
    </r>
    <r>
      <rPr>
        <b/>
        <sz val="20"/>
        <color indexed="18"/>
        <rFont val="Arial"/>
        <family val="2"/>
      </rPr>
      <t xml:space="preserve">  pour chaque critère, % de OUI, NON et NA</t>
    </r>
  </si>
  <si>
    <r>
      <t>i</t>
    </r>
    <r>
      <rPr>
        <b/>
        <sz val="20"/>
        <color indexed="18"/>
        <rFont val="Arial"/>
        <family val="2"/>
      </rPr>
      <t xml:space="preserve">  pour chaque critère, % de OUI et NON sans compter NA</t>
    </r>
  </si>
  <si>
    <t>Résultats de l'audit clinique</t>
  </si>
  <si>
    <t xml:space="preserve"> Les résultats sont présentés sous forme de deux tableaux (à paramétrer en fonction du nombre de critères) :</t>
  </si>
  <si>
    <t>Ne pas oublier de renseigner les en-têtes et pieds de pages dans les mentions "à renseigner"</t>
  </si>
  <si>
    <t>Absence de traçabilité</t>
  </si>
  <si>
    <r>
      <rPr>
        <b/>
        <sz val="12"/>
        <color indexed="12"/>
        <rFont val="Arial"/>
        <family val="2"/>
      </rPr>
      <t xml:space="preserve">Enregistrement par la PUI et transmission au service utilisateur : </t>
    </r>
    <r>
      <rPr>
        <sz val="12"/>
        <color indexed="12"/>
        <rFont val="Arial"/>
        <family val="2"/>
      </rPr>
      <t xml:space="preserve">
Identification de chaque DM (dénomination, N° de série ou de lot, nom du fabricant ou de son mandataire)</t>
    </r>
  </si>
  <si>
    <r>
      <rPr>
        <b/>
        <sz val="12"/>
        <color indexed="12"/>
        <rFont val="Arial"/>
        <family val="2"/>
      </rPr>
      <t>PUI</t>
    </r>
    <r>
      <rPr>
        <sz val="12"/>
        <color indexed="12"/>
        <rFont val="Arial"/>
        <family val="2"/>
      </rPr>
      <t xml:space="preserve"> : Identification DM</t>
    </r>
  </si>
  <si>
    <r>
      <rPr>
        <b/>
        <sz val="12"/>
        <color indexed="12"/>
        <rFont val="Arial"/>
        <family val="2"/>
      </rPr>
      <t xml:space="preserve">Enregistrement par la PUI et transmission au service utilisateur : </t>
    </r>
    <r>
      <rPr>
        <sz val="12"/>
        <color indexed="12"/>
        <rFont val="Arial"/>
        <family val="2"/>
      </rPr>
      <t xml:space="preserve">
Code LPP, le cas échéant,</t>
    </r>
  </si>
  <si>
    <r>
      <rPr>
        <b/>
        <sz val="12"/>
        <color indexed="12"/>
        <rFont val="Arial"/>
        <family val="2"/>
      </rPr>
      <t>PUI</t>
    </r>
    <r>
      <rPr>
        <sz val="12"/>
        <color indexed="12"/>
        <rFont val="Arial"/>
        <family val="2"/>
      </rPr>
      <t xml:space="preserve"> : Code LPP DM</t>
    </r>
  </si>
  <si>
    <r>
      <rPr>
        <b/>
        <sz val="12"/>
        <color indexed="12"/>
        <rFont val="Arial"/>
        <family val="2"/>
      </rPr>
      <t xml:space="preserve">Enregistrement par la PUI et transmission au service utilisateur : </t>
    </r>
    <r>
      <rPr>
        <sz val="12"/>
        <color indexed="12"/>
        <rFont val="Arial"/>
        <family val="2"/>
      </rPr>
      <t xml:space="preserve">
Date de délivrance du DM au service utilisateur</t>
    </r>
  </si>
  <si>
    <r>
      <rPr>
        <b/>
        <sz val="12"/>
        <color indexed="12"/>
        <rFont val="Arial"/>
        <family val="2"/>
      </rPr>
      <t>PUI</t>
    </r>
    <r>
      <rPr>
        <sz val="12"/>
        <color indexed="12"/>
        <rFont val="Arial"/>
        <family val="2"/>
      </rPr>
      <t xml:space="preserve"> : Date délivrance</t>
    </r>
  </si>
  <si>
    <r>
      <rPr>
        <b/>
        <sz val="12"/>
        <color indexed="12"/>
        <rFont val="Arial"/>
        <family val="2"/>
      </rPr>
      <t xml:space="preserve">Enregistrement par la PUI et transmission au service utilisateur : </t>
    </r>
    <r>
      <rPr>
        <sz val="12"/>
        <color indexed="12"/>
        <rFont val="Arial"/>
        <family val="2"/>
      </rPr>
      <t xml:space="preserve">
Identification du service utilisateur</t>
    </r>
  </si>
  <si>
    <r>
      <rPr>
        <b/>
        <sz val="12"/>
        <color indexed="12"/>
        <rFont val="Arial"/>
        <family val="2"/>
      </rPr>
      <t>PUI</t>
    </r>
    <r>
      <rPr>
        <sz val="12"/>
        <color indexed="12"/>
        <rFont val="Arial"/>
        <family val="2"/>
      </rPr>
      <t xml:space="preserve"> : Identification Service</t>
    </r>
  </si>
  <si>
    <r>
      <rPr>
        <b/>
        <sz val="12"/>
        <color indexed="14"/>
        <rFont val="Arial"/>
        <family val="2"/>
      </rPr>
      <t xml:space="preserve">Enregistrement par le Service Utilisateur, pour compléter les informations transmises par la PUI, de : </t>
    </r>
    <r>
      <rPr>
        <sz val="12"/>
        <color indexed="14"/>
        <rFont val="Arial"/>
        <family val="2"/>
      </rPr>
      <t xml:space="preserve">
Date d’utilisation</t>
    </r>
  </si>
  <si>
    <r>
      <rPr>
        <b/>
        <sz val="12"/>
        <color indexed="14"/>
        <rFont val="Arial"/>
        <family val="2"/>
      </rPr>
      <t>Service</t>
    </r>
    <r>
      <rPr>
        <sz val="12"/>
        <color indexed="14"/>
        <rFont val="Arial"/>
        <family val="2"/>
      </rPr>
      <t xml:space="preserve"> : Date Utilisation</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</si>
  <si>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prénom, sexe, date de naissance du patient, le cas échéant poids</t>
    </r>
  </si>
  <si>
    <r>
      <rPr>
        <b/>
        <sz val="12"/>
        <color indexed="14"/>
        <rFont val="Arial"/>
        <family val="2"/>
      </rPr>
      <t>Service</t>
    </r>
    <r>
      <rPr>
        <sz val="12"/>
        <color indexed="14"/>
        <rFont val="Arial"/>
        <family val="2"/>
      </rPr>
      <t xml:space="preserve"> : Identification Patient</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</si>
  <si>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du médecin ou du chirurgien-dentiste utilisateur</t>
    </r>
  </si>
  <si>
    <r>
      <rPr>
        <b/>
        <sz val="12"/>
        <color indexed="14"/>
        <rFont val="Arial"/>
        <family val="2"/>
      </rPr>
      <t>Service</t>
    </r>
    <r>
      <rPr>
        <sz val="12"/>
        <color indexed="14"/>
        <rFont val="Arial"/>
        <family val="2"/>
      </rPr>
      <t xml:space="preserve"> : Identification Médecin</t>
    </r>
  </si>
  <si>
    <r>
      <rPr>
        <b/>
        <sz val="12"/>
        <color indexed="14"/>
        <rFont val="Arial"/>
        <family val="2"/>
      </rPr>
      <t xml:space="preserve">Enregistrement par le Service Utilisateur, pour compléter les informations transmises par la PUI, de : </t>
    </r>
    <r>
      <rPr>
        <sz val="12"/>
        <color indexed="14"/>
        <rFont val="Arial"/>
        <family val="2"/>
      </rPr>
      <t xml:space="preserve">
Signature du médecin</t>
    </r>
  </si>
  <si>
    <r>
      <rPr>
        <b/>
        <sz val="12"/>
        <color indexed="14"/>
        <rFont val="Arial"/>
        <family val="2"/>
      </rPr>
      <t>Service</t>
    </r>
    <r>
      <rPr>
        <sz val="12"/>
        <color indexed="14"/>
        <rFont val="Arial"/>
        <family val="2"/>
      </rPr>
      <t xml:space="preserve"> : Signature Médecin</t>
    </r>
  </si>
  <si>
    <r>
      <rPr>
        <b/>
        <sz val="12"/>
        <color indexed="52"/>
        <rFont val="Arial"/>
        <family val="2"/>
      </rPr>
      <t xml:space="preserve">Enregistrement dans le dossier médical du patient : </t>
    </r>
    <r>
      <rPr>
        <sz val="12"/>
        <color indexed="52"/>
        <rFont val="Arial"/>
        <family val="2"/>
      </rPr>
      <t xml:space="preserve">
Identification du DM (dénomination, numéro de série ou de lot, nom du fabricant ou de son mandataire)</t>
    </r>
  </si>
  <si>
    <r>
      <rPr>
        <b/>
        <sz val="12"/>
        <color indexed="52"/>
        <rFont val="Arial"/>
        <family val="2"/>
      </rPr>
      <t>DMP</t>
    </r>
    <r>
      <rPr>
        <sz val="12"/>
        <color indexed="52"/>
        <rFont val="Arial"/>
        <family val="2"/>
      </rPr>
      <t xml:space="preserve"> : Identification DM</t>
    </r>
  </si>
  <si>
    <r>
      <rPr>
        <b/>
        <sz val="12"/>
        <color indexed="52"/>
        <rFont val="Arial"/>
        <family val="2"/>
      </rPr>
      <t xml:space="preserve">Enregistrement dans le dossier médical du patient : </t>
    </r>
    <r>
      <rPr>
        <sz val="12"/>
        <color indexed="52"/>
        <rFont val="Arial"/>
        <family val="2"/>
      </rPr>
      <t xml:space="preserve">
Date d’utilisation</t>
    </r>
  </si>
  <si>
    <r>
      <rPr>
        <b/>
        <sz val="12"/>
        <color indexed="52"/>
        <rFont val="Arial"/>
        <family val="2"/>
      </rPr>
      <t>DMP</t>
    </r>
    <r>
      <rPr>
        <sz val="12"/>
        <color indexed="52"/>
        <rFont val="Arial"/>
        <family val="2"/>
      </rPr>
      <t xml:space="preserve"> : Date Utilisation</t>
    </r>
  </si>
  <si>
    <r>
      <rPr>
        <b/>
        <sz val="12"/>
        <color indexed="52"/>
        <rFont val="Arial"/>
        <family val="2"/>
      </rPr>
      <t xml:space="preserve">Enregistrement dans le dossier médical du patient : </t>
    </r>
    <r>
      <rPr>
        <sz val="12"/>
        <color indexed="52"/>
        <rFont val="Arial"/>
        <family val="2"/>
      </rPr>
      <t xml:space="preserve">
Nom du médecin ou du chirurgien-dentiste utilisateur,</t>
    </r>
  </si>
  <si>
    <r>
      <rPr>
        <b/>
        <sz val="12"/>
        <color indexed="52"/>
        <rFont val="Arial"/>
        <family val="2"/>
      </rPr>
      <t>DMP</t>
    </r>
    <r>
      <rPr>
        <sz val="12"/>
        <color indexed="52"/>
        <rFont val="Arial"/>
        <family val="2"/>
      </rPr>
      <t xml:space="preserve"> : Identification Médecin</t>
    </r>
  </si>
  <si>
    <r>
      <rPr>
        <b/>
        <sz val="12"/>
        <color indexed="57"/>
        <rFont val="Arial"/>
        <family val="2"/>
      </rPr>
      <t xml:space="preserve">L'information au patient, qui lui est transmise à l’issue des soins, mentionne : </t>
    </r>
    <r>
      <rPr>
        <sz val="12"/>
        <color indexed="57"/>
        <rFont val="Arial"/>
        <family val="2"/>
      </rPr>
      <t xml:space="preserve">
Identification de chaque DM (dénomination, N° de série ou de lot, nom du fabricant ou de son mandataire)</t>
    </r>
  </si>
  <si>
    <r>
      <rPr>
        <b/>
        <sz val="12"/>
        <color indexed="57"/>
        <rFont val="Arial"/>
        <family val="2"/>
      </rPr>
      <t>Info Patient</t>
    </r>
    <r>
      <rPr>
        <sz val="12"/>
        <color indexed="57"/>
        <rFont val="Arial"/>
        <family val="2"/>
      </rPr>
      <t xml:space="preserve"> : Identification DM</t>
    </r>
  </si>
  <si>
    <r>
      <rPr>
        <b/>
        <sz val="12"/>
        <color indexed="57"/>
        <rFont val="Arial"/>
        <family val="2"/>
      </rPr>
      <t xml:space="preserve">L'information au patient, qui lui est transmise à l’issue des soins, mentionne : </t>
    </r>
    <r>
      <rPr>
        <sz val="12"/>
        <color indexed="57"/>
        <rFont val="Arial"/>
        <family val="2"/>
      </rPr>
      <t xml:space="preserve">
Lieu d’utilisation</t>
    </r>
  </si>
  <si>
    <r>
      <rPr>
        <b/>
        <sz val="12"/>
        <color indexed="57"/>
        <rFont val="Arial"/>
        <family val="2"/>
      </rPr>
      <t>Info Patient</t>
    </r>
    <r>
      <rPr>
        <sz val="12"/>
        <color indexed="57"/>
        <rFont val="Arial"/>
        <family val="2"/>
      </rPr>
      <t xml:space="preserve"> : Lieu Utilisation</t>
    </r>
  </si>
  <si>
    <r>
      <rPr>
        <b/>
        <sz val="12"/>
        <color indexed="57"/>
        <rFont val="Arial"/>
        <family val="2"/>
      </rPr>
      <t xml:space="preserve">L'information au patient, qui lui est transmise à l’issue des soins, mentionne : </t>
    </r>
    <r>
      <rPr>
        <sz val="12"/>
        <color indexed="57"/>
        <rFont val="Arial"/>
        <family val="2"/>
      </rPr>
      <t xml:space="preserve">
Date d’utilisation</t>
    </r>
  </si>
  <si>
    <r>
      <rPr>
        <b/>
        <sz val="12"/>
        <color indexed="57"/>
        <rFont val="Arial"/>
        <family val="2"/>
      </rPr>
      <t>Info Patient</t>
    </r>
    <r>
      <rPr>
        <sz val="12"/>
        <color indexed="57"/>
        <rFont val="Arial"/>
        <family val="2"/>
      </rPr>
      <t xml:space="preserve"> : Date Utilisation</t>
    </r>
  </si>
  <si>
    <r>
      <rPr>
        <b/>
        <sz val="12"/>
        <color indexed="57"/>
        <rFont val="Arial"/>
        <family val="2"/>
      </rPr>
      <t xml:space="preserve">L'information au patient, qui lui est transmise à l’issue des soins, mentionne : </t>
    </r>
    <r>
      <rPr>
        <sz val="12"/>
        <color indexed="57"/>
        <rFont val="Arial"/>
        <family val="2"/>
      </rPr>
      <t xml:space="preserve">
Nom du médecin ou du chirurgien-dentiste utilisateur</t>
    </r>
  </si>
  <si>
    <r>
      <rPr>
        <b/>
        <sz val="12"/>
        <color indexed="57"/>
        <rFont val="Arial"/>
        <family val="2"/>
      </rPr>
      <t>Info Patient</t>
    </r>
    <r>
      <rPr>
        <sz val="12"/>
        <color indexed="57"/>
        <rFont val="Arial"/>
        <family val="2"/>
      </rPr>
      <t xml:space="preserve"> : Nom du Médecin</t>
    </r>
  </si>
  <si>
    <t>Traçabilité du(es) DM implanté(s) avec au moins une cause de non-conformité</t>
  </si>
  <si>
    <t>Implantation de DMI sans enregistrement par la PUI</t>
  </si>
  <si>
    <t>Absence Enregistrement par la PUI</t>
  </si>
  <si>
    <t>Implantation de DMI sans enregistrement de l'identification du patient</t>
  </si>
  <si>
    <t>Implantation de DMI sans enregistrement de la date d'implantation</t>
  </si>
  <si>
    <t>Absence Date Implantation</t>
  </si>
  <si>
    <t>Implantation de DMI sans enregistrement du nom du prescripteur</t>
  </si>
  <si>
    <t>Implantation de DMI sans enregistrement de la signature du prescripteur</t>
  </si>
  <si>
    <t>Absence Signature Prescripteur</t>
  </si>
  <si>
    <t>Implantation de DMI sans enregistrement de l'identification du DMI</t>
  </si>
  <si>
    <t>Implantation de DMI sans information du patient</t>
  </si>
  <si>
    <t>Absence Information du Patient</t>
  </si>
  <si>
    <t>Traçabilité DMI conforme</t>
  </si>
  <si>
    <t>Traçabilité DMI avec au moins une non-conformité</t>
  </si>
  <si>
    <t>Absence Idnetification Patient</t>
  </si>
  <si>
    <t>Absence Identification Prescripteur</t>
  </si>
  <si>
    <t>Absence Identification DMI</t>
  </si>
  <si>
    <t>Traçabilité du(es) DM implanté(s) conforme</t>
  </si>
  <si>
    <t>Traçabilité du(es) DM implanté(s) non retrouvée</t>
  </si>
  <si>
    <t>Traçabilité du(es) DM implanté(s) retrouvée</t>
  </si>
  <si>
    <t>Traçabilité retrouvée</t>
  </si>
  <si>
    <t>Patient31</t>
  </si>
  <si>
    <t>Patient32</t>
  </si>
  <si>
    <t>Patient33</t>
  </si>
  <si>
    <t>Patient34</t>
  </si>
  <si>
    <t>Patient35</t>
  </si>
  <si>
    <t>Patient36</t>
  </si>
  <si>
    <t>Patient37</t>
  </si>
  <si>
    <t>Patient38</t>
  </si>
  <si>
    <t>Patient39</t>
  </si>
  <si>
    <t>Patient40</t>
  </si>
  <si>
    <t>Patient41</t>
  </si>
  <si>
    <t>Patient42</t>
  </si>
  <si>
    <t>Patient43</t>
  </si>
  <si>
    <t>Patient44</t>
  </si>
  <si>
    <t>Patient45</t>
  </si>
  <si>
    <t>Patient46</t>
  </si>
  <si>
    <t>Patient47</t>
  </si>
  <si>
    <t>Patient48</t>
  </si>
  <si>
    <t>Patient49</t>
  </si>
  <si>
    <t>Patient50</t>
  </si>
  <si>
    <t>Patient51</t>
  </si>
  <si>
    <t>Patient52</t>
  </si>
  <si>
    <t>Patient53</t>
  </si>
  <si>
    <t>Patient54</t>
  </si>
  <si>
    <t>Patient55</t>
  </si>
  <si>
    <t>Patient56</t>
  </si>
  <si>
    <t>Patient57</t>
  </si>
  <si>
    <t>Patient58</t>
  </si>
  <si>
    <t>Patient59</t>
  </si>
  <si>
    <t>Patient60</t>
  </si>
  <si>
    <t>Patient61</t>
  </si>
  <si>
    <t>Patient62</t>
  </si>
  <si>
    <t>Patient63</t>
  </si>
  <si>
    <t>Patient64</t>
  </si>
  <si>
    <t>Patient65</t>
  </si>
  <si>
    <t>Patient66</t>
  </si>
  <si>
    <t>Patient67</t>
  </si>
  <si>
    <t>Patient68</t>
  </si>
  <si>
    <t>Patient69</t>
  </si>
  <si>
    <t>Patient70</t>
  </si>
  <si>
    <t>Patient71</t>
  </si>
  <si>
    <t>Patient72</t>
  </si>
  <si>
    <t>Patient73</t>
  </si>
  <si>
    <t>Patient74</t>
  </si>
  <si>
    <t>Patient75</t>
  </si>
  <si>
    <t>Patient76</t>
  </si>
  <si>
    <t>Patient77</t>
  </si>
  <si>
    <t>Patient78</t>
  </si>
  <si>
    <t>Patient79</t>
  </si>
  <si>
    <t>Patient80</t>
  </si>
  <si>
    <t>Année 2015</t>
  </si>
  <si>
    <t>Année 2017</t>
  </si>
  <si>
    <t>Processus "Prise en charge d'un patient par implantation d'un Dispositif Médical" : 
Conformité de la traçabilité de la prescription jusqu'à l'information au patient</t>
  </si>
  <si>
    <t>ATTENTION ! 
Si vous souhaitez ajouter des critères, vous devez saisir chaque nouveau critère dans l'onglet INTITULÉS,
Ceci est primordial, car il renseigne automatiquement le libellé des critères dans les autres onglets.</t>
  </si>
  <si>
    <t>* comparer les résultats obtenus entre la première et la deuxième année d'audit</t>
  </si>
  <si>
    <t>Année 2015 : saisie des données du premier tour</t>
  </si>
  <si>
    <r>
      <t xml:space="preserve">i </t>
    </r>
    <r>
      <rPr>
        <b/>
        <sz val="20"/>
        <color indexed="18"/>
        <rFont val="Arial"/>
        <family val="2"/>
      </rPr>
      <t>les cellules sont conditionnées et n'acceptent que les chiffres 1 pour OUI,  2 pour NON, ou 8 pour NA (un seul critère concerné)</t>
    </r>
  </si>
  <si>
    <r>
      <t xml:space="preserve">i </t>
    </r>
    <r>
      <rPr>
        <b/>
        <sz val="20"/>
        <color indexed="18"/>
        <rFont val="Arial"/>
        <family val="2"/>
      </rPr>
      <t>le tableau est prévu pour 80 observations. Si vous avez plus de cas, il est nécessaire  d'insérer des lignes supplémentaires</t>
    </r>
  </si>
  <si>
    <t xml:space="preserve"> ANALYSE 2015 : analyse automatique des données</t>
  </si>
  <si>
    <t xml:space="preserve"> OUI(2015) : graphique</t>
  </si>
  <si>
    <t xml:space="preserve"> OUI-NON-NA(2015) : histogramme</t>
  </si>
  <si>
    <r>
      <t xml:space="preserve">  ANNEE 2017, ANALYSE 2017, OUI(2017) et OUI-NON-NA(2017)</t>
    </r>
    <r>
      <rPr>
        <b/>
        <sz val="20"/>
        <color indexed="12"/>
        <rFont val="Arial"/>
        <family val="2"/>
      </rPr>
      <t xml:space="preserve"> </t>
    </r>
    <r>
      <rPr>
        <b/>
        <sz val="20"/>
        <color indexed="18"/>
        <rFont val="Arial"/>
        <family val="2"/>
      </rPr>
      <t>effectuent les mêmes traitements pour le deuxième tour d'audit</t>
    </r>
  </si>
  <si>
    <r>
      <t xml:space="preserve">  COMPARAISON 2015 et 2017 et OUI(2015-2017)</t>
    </r>
    <r>
      <rPr>
        <b/>
        <sz val="20"/>
        <color indexed="12"/>
        <rFont val="Arial"/>
        <family val="2"/>
      </rPr>
      <t xml:space="preserve"> </t>
    </r>
    <r>
      <rPr>
        <b/>
        <sz val="20"/>
        <color indexed="18"/>
        <rFont val="Arial"/>
        <family val="2"/>
      </rPr>
      <t>comparent les résultats des deux tours</t>
    </r>
  </si>
  <si>
    <r>
      <t xml:space="preserve">i </t>
    </r>
    <r>
      <rPr>
        <b/>
        <sz val="20"/>
        <color indexed="18"/>
        <rFont val="Arial"/>
        <family val="2"/>
      </rPr>
      <t>ainsi les critères de C17 à C26 (police en noir et cellules blanches) sont calculés à partir des saisies des critères C1 à C16, ils se renseignent donc automatiquement et il n'y a pas utilité à les recalculer.</t>
    </r>
  </si>
  <si>
    <r>
      <t xml:space="preserve">i </t>
    </r>
    <r>
      <rPr>
        <b/>
        <sz val="20"/>
        <color indexed="18"/>
        <rFont val="Arial"/>
        <family val="2"/>
      </rPr>
      <t>si le nombre de valeurs saisies ne correspond pas au nombre d'observations déclarées, (attention donc si la traçabilité n'a pas été retrouvée (Critère 1 = NON), vous devez quand même enregistrer tous les critères en NON).</t>
    </r>
  </si>
  <si>
    <t>Programme de l'audit clinique</t>
  </si>
  <si>
    <t>Objectif :</t>
  </si>
  <si>
    <t>Grille de critères :</t>
  </si>
  <si>
    <t>Guide d'utilisation de la Grille de critères :</t>
  </si>
  <si>
    <t>Il convient de se reporter à l'onglet "Lisez-moi" pour les modalités pratiques.
Les cellules à renseigner sont colorées en bleu, les cellules blanches sont programmées pour un calcul automatique et ne doivent pas être renseignées.</t>
  </si>
  <si>
    <t>L'observation est réalisée sur le dossier patient et sur le système centralisé qui permet l'enregistrement de toutes les étapes.</t>
  </si>
  <si>
    <t xml:space="preserve">Sur la grille de saisie sont reportés les libellés courts des critères. Leur description est reportée sur l'onglet "Intitulés". </t>
  </si>
  <si>
    <t>La réponse au critère peut-être :
* OUI, côté 1
* NON, côté 2
* NON APPLICABLE, côté 8 (seul le critère C3 est concerné)</t>
  </si>
  <si>
    <t>Protocole (Plan) d'audit :</t>
  </si>
  <si>
    <t>L'audit porte sur 80 dossiers de patients pour lesquels au moins un DM soumis aux règles particulières de traçabilité (cf. arrêté du 26 janvier 2007) a été implanté. Les dossiers tirés au sort à partir des données du PMSI et/ou des données de la PUI devront concerner des DM facturés en sus des GHS et dans le GHS. La répartition de l'échantillon de dossiers doit être le reflet de l'activité de l'établissement ; aucune activité médico-chirurgicale ne doit être écartée : au minimum un dossier doit être sélectionné pour les activités peu concernées par l'implantation de DM.</t>
  </si>
  <si>
    <t>Sur la période du CBUMPP 2014-2018, les deux tours de l'audit seront réalisés en 2015 et en 2017. Dans l'intervalle l'analyse des résultats permettra de définir les actions à entreprendre.</t>
  </si>
  <si>
    <t>Rapport d'audit :</t>
  </si>
  <si>
    <t>L'analyse de différents résultats est programmée :</t>
  </si>
  <si>
    <t>* pour chaque critère, % de OUI et NON sans compter NA</t>
  </si>
  <si>
    <t>* pour chaque critère, % de OUI, NON et NA</t>
  </si>
  <si>
    <t>3 - OUI-NON-NA(2015) : histogramme</t>
  </si>
  <si>
    <t>2 - OUI(2015) : graphique</t>
  </si>
  <si>
    <t>1 - ANALYSE 2015 : analyse automatique des données</t>
  </si>
  <si>
    <t xml:space="preserve"> Les résultats sont présentés sous forme de deux tableaux :</t>
  </si>
  <si>
    <r>
      <t xml:space="preserve">4 - ANNEE 2017, ANALYSE 2017, OUI(2017) et OUI-NON-NA(2017) </t>
    </r>
    <r>
      <rPr>
        <sz val="10"/>
        <rFont val="Arial"/>
        <family val="2"/>
      </rPr>
      <t>effectuent les mêmes traitements pour le deuxième tour d'audit</t>
    </r>
  </si>
  <si>
    <r>
      <t xml:space="preserve">5 - COMPARAISON 2015 et 2017 et OUI(2015-2017) </t>
    </r>
    <r>
      <rPr>
        <sz val="10"/>
        <rFont val="Arial"/>
        <family val="2"/>
      </rPr>
      <t>comparent les résultats des deux tours</t>
    </r>
  </si>
  <si>
    <t>Les éléments à reporter dans le Rapport d'Etape Annuel du CBUMPP 2014-2018 pour les années 2015 et 2017 y sont intégrés.</t>
  </si>
  <si>
    <t>Cette analyse automatique permet d'identifier les points forts et les axes d'amélioration en vue de la définition des actions à mettre en œuvre.</t>
  </si>
  <si>
    <t>(Ne sont ici présentés que les éléments nécessitant d'être précisés. Pour les autres éléments nécessaires à l'élaboration du programme d'audit, l'établissement a toute latitude pour les définir et les organiser)</t>
  </si>
  <si>
    <t>Si plusieurs DM soumis à la traçabilité ont été implantés lors d'un même acte à un même patient, l'ensemble du critère doit être conforme au mieux pour tous les DMI, a minima pour deux DMI (s'il est choisi de n'auditer que deux DMI par dossier), pour pouvoir être côté OUI.</t>
  </si>
  <si>
    <r>
      <t xml:space="preserve">L'établissement a la possibilité d'auditer plus de dossiers patients s'il le juge nécessaire </t>
    </r>
    <r>
      <rPr>
        <i/>
        <sz val="10"/>
        <rFont val="Arial"/>
        <family val="2"/>
      </rPr>
      <t>(il lui suffira d'insérer des lignes pour qu'elles soient prises en compte dans l'analyse automatisée)</t>
    </r>
    <r>
      <rPr>
        <sz val="10"/>
        <rFont val="Arial"/>
        <family val="2"/>
      </rPr>
      <t>.</t>
    </r>
  </si>
  <si>
    <r>
      <t xml:space="preserve">i </t>
    </r>
    <r>
      <rPr>
        <b/>
        <sz val="20"/>
        <color indexed="18"/>
        <rFont val="Arial"/>
        <family val="2"/>
      </rPr>
      <t>le descriptif des critères se trouve dans le dernier onglet "Intitulés"</t>
    </r>
  </si>
  <si>
    <t>Dans le cadre du "Processus de prise en charge d'un patient par implantation d'un dispositif médical (DM)" et des engagements du CBUMPP à améliorer et sécuriser le circuit des produits et prestations, s'assurer de la conformité de la traçabilité des dispositifs médicaux implantés aux règles particulières de matériovigilance (art. R5212-36 à R5212-42 du Code de la Santé Publique), depuis la réception des DM dans l'établissement jusqu'à leur utilisation chez le patient.</t>
  </si>
  <si>
    <t>Les critères de conformité sont ceux définis par la règlementation en vigueur (art. R5212-36 à R5212-42 du Code de la Santé Publique, et arrêté du 26 janvier 2007).
Par analogie avec les indicateurs IPAQSS sur la Tenue du Dossier Patient et les critères qui y sont relatifs aux prescriptions médicamenteuses, certains indicateurs de non-conformité permettent de synthétiser les axes d'amélioration. Ils sont issus des critères de conformité et leur calcul est automatisé sur la grille de recueil.</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</si>
</sst>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
    <numFmt numFmtId="173" formatCode="0.0%"/>
    <numFmt numFmtId="174" formatCode="d/m/yy"/>
  </numFmts>
  <fonts count="122">
    <font>
      <sz val="10"/>
      <name val="Arial"/>
      <family val="0"/>
    </font>
    <font>
      <b/>
      <sz val="10"/>
      <name val="Arial"/>
      <family val="2"/>
    </font>
    <font>
      <b/>
      <sz val="12"/>
      <color indexed="18"/>
      <name val="Arial"/>
      <family val="2"/>
    </font>
    <font>
      <b/>
      <sz val="11"/>
      <color indexed="18"/>
      <name val="Arial"/>
      <family val="2"/>
    </font>
    <font>
      <sz val="11"/>
      <name val="Arial"/>
      <family val="2"/>
    </font>
    <font>
      <b/>
      <sz val="12"/>
      <name val="Arial"/>
      <family val="2"/>
    </font>
    <font>
      <sz val="11"/>
      <color indexed="18"/>
      <name val="Arial"/>
      <family val="2"/>
    </font>
    <font>
      <sz val="12"/>
      <name val="Arial"/>
      <family val="2"/>
    </font>
    <font>
      <b/>
      <sz val="14"/>
      <name val="Arial"/>
      <family val="2"/>
    </font>
    <font>
      <b/>
      <sz val="16"/>
      <color indexed="10"/>
      <name val="Arial"/>
      <family val="2"/>
    </font>
    <font>
      <b/>
      <sz val="16"/>
      <color indexed="18"/>
      <name val="Arial"/>
      <family val="2"/>
    </font>
    <font>
      <b/>
      <sz val="14"/>
      <color indexed="62"/>
      <name val="Arial"/>
      <family val="2"/>
    </font>
    <font>
      <b/>
      <sz val="20"/>
      <color indexed="62"/>
      <name val="Arial"/>
      <family val="2"/>
    </font>
    <font>
      <b/>
      <sz val="22"/>
      <color indexed="10"/>
      <name val="Arial"/>
      <family val="2"/>
    </font>
    <font>
      <b/>
      <sz val="20"/>
      <color indexed="10"/>
      <name val="Arial"/>
      <family val="2"/>
    </font>
    <font>
      <b/>
      <sz val="20"/>
      <color indexed="18"/>
      <name val="Arial"/>
      <family val="2"/>
    </font>
    <font>
      <b/>
      <sz val="20"/>
      <color indexed="12"/>
      <name val="Arial"/>
      <family val="2"/>
    </font>
    <font>
      <b/>
      <sz val="20"/>
      <color indexed="48"/>
      <name val="Arial"/>
      <family val="2"/>
    </font>
    <font>
      <b/>
      <sz val="20"/>
      <color indexed="18"/>
      <name val="Wingdings"/>
      <family val="0"/>
    </font>
    <font>
      <b/>
      <sz val="22"/>
      <color indexed="12"/>
      <name val="Arial"/>
      <family val="2"/>
    </font>
    <font>
      <b/>
      <sz val="10"/>
      <color indexed="18"/>
      <name val="Wingdings"/>
      <family val="0"/>
    </font>
    <font>
      <b/>
      <sz val="11"/>
      <name val="Arial"/>
      <family val="2"/>
    </font>
    <font>
      <u val="single"/>
      <sz val="10"/>
      <color indexed="12"/>
      <name val="Arial"/>
      <family val="2"/>
    </font>
    <font>
      <u val="single"/>
      <sz val="10"/>
      <color indexed="36"/>
      <name val="Arial"/>
      <family val="2"/>
    </font>
    <font>
      <b/>
      <i/>
      <sz val="12"/>
      <name val="Arial"/>
      <family val="2"/>
    </font>
    <font>
      <b/>
      <i/>
      <sz val="10"/>
      <name val="Arial"/>
      <family val="2"/>
    </font>
    <font>
      <b/>
      <sz val="12"/>
      <color indexed="12"/>
      <name val="Arial"/>
      <family val="2"/>
    </font>
    <font>
      <sz val="12"/>
      <color indexed="12"/>
      <name val="Arial"/>
      <family val="2"/>
    </font>
    <font>
      <b/>
      <sz val="12"/>
      <color indexed="14"/>
      <name val="Arial"/>
      <family val="2"/>
    </font>
    <font>
      <sz val="12"/>
      <color indexed="14"/>
      <name val="Arial"/>
      <family val="2"/>
    </font>
    <font>
      <b/>
      <sz val="12"/>
      <color indexed="52"/>
      <name val="Arial"/>
      <family val="2"/>
    </font>
    <font>
      <sz val="12"/>
      <color indexed="52"/>
      <name val="Arial"/>
      <family val="2"/>
    </font>
    <font>
      <b/>
      <sz val="12"/>
      <color indexed="57"/>
      <name val="Arial"/>
      <family val="2"/>
    </font>
    <font>
      <sz val="12"/>
      <color indexed="57"/>
      <name val="Arial"/>
      <family val="2"/>
    </font>
    <font>
      <sz val="9"/>
      <color indexed="18"/>
      <name val="Arial"/>
      <family val="2"/>
    </font>
    <font>
      <b/>
      <sz val="9"/>
      <color indexed="18"/>
      <name val="Arial"/>
      <family val="2"/>
    </font>
    <font>
      <sz val="9"/>
      <name val="Arial"/>
      <family val="2"/>
    </font>
    <font>
      <b/>
      <sz val="12"/>
      <color indexed="10"/>
      <name val="Arial"/>
      <family val="2"/>
    </font>
    <font>
      <sz val="10"/>
      <name val="Arial Black"/>
      <family val="2"/>
    </font>
    <font>
      <i/>
      <sz val="8"/>
      <name val="Arial"/>
      <family val="2"/>
    </font>
    <font>
      <i/>
      <sz val="10"/>
      <name val="Arial"/>
      <family val="2"/>
    </font>
    <font>
      <sz val="15.5"/>
      <color indexed="8"/>
      <name val="Arial"/>
      <family val="0"/>
    </font>
    <font>
      <sz val="7"/>
      <color indexed="8"/>
      <name val="Arial Narrow"/>
      <family val="0"/>
    </font>
    <font>
      <sz val="10"/>
      <color indexed="8"/>
      <name val="Arial"/>
      <family val="0"/>
    </font>
    <font>
      <sz val="12.05"/>
      <color indexed="8"/>
      <name val="Arial"/>
      <family val="0"/>
    </font>
    <font>
      <sz val="6.9"/>
      <color indexed="8"/>
      <name val="Arial"/>
      <family val="0"/>
    </font>
    <font>
      <b/>
      <sz val="9.2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30"/>
      <name val="Arial"/>
      <family val="2"/>
    </font>
    <font>
      <sz val="11"/>
      <color indexed="14"/>
      <name val="Arial"/>
      <family val="2"/>
    </font>
    <font>
      <sz val="11"/>
      <color indexed="60"/>
      <name val="Arial"/>
      <family val="2"/>
    </font>
    <font>
      <sz val="11"/>
      <color indexed="17"/>
      <name val="Arial"/>
      <family val="2"/>
    </font>
    <font>
      <sz val="9"/>
      <color indexed="14"/>
      <name val="Arial"/>
      <family val="2"/>
    </font>
    <font>
      <sz val="9"/>
      <color indexed="60"/>
      <name val="Arial"/>
      <family val="2"/>
    </font>
    <font>
      <sz val="9"/>
      <color indexed="17"/>
      <name val="Arial"/>
      <family val="2"/>
    </font>
    <font>
      <sz val="10"/>
      <color indexed="14"/>
      <name val="Arial"/>
      <family val="2"/>
    </font>
    <font>
      <sz val="12"/>
      <color indexed="60"/>
      <name val="Arial"/>
      <family val="2"/>
    </font>
    <font>
      <sz val="10"/>
      <color indexed="60"/>
      <name val="Arial"/>
      <family val="2"/>
    </font>
    <font>
      <sz val="12"/>
      <color indexed="62"/>
      <name val="Arial"/>
      <family val="2"/>
    </font>
    <font>
      <sz val="11"/>
      <color indexed="62"/>
      <name val="Arial"/>
      <family val="2"/>
    </font>
    <font>
      <sz val="10"/>
      <color indexed="62"/>
      <name val="Arial"/>
      <family val="2"/>
    </font>
    <font>
      <sz val="12"/>
      <color indexed="17"/>
      <name val="Arial"/>
      <family val="2"/>
    </font>
    <font>
      <sz val="10"/>
      <color indexed="17"/>
      <name val="Arial"/>
      <family val="2"/>
    </font>
    <font>
      <sz val="8"/>
      <name val="Tahoma"/>
      <family val="2"/>
    </font>
    <font>
      <b/>
      <sz val="8"/>
      <color indexed="9"/>
      <name val="Calibri"/>
      <family val="0"/>
    </font>
    <font>
      <i/>
      <sz val="8"/>
      <color indexed="9"/>
      <name val="Calibri"/>
      <family val="0"/>
    </font>
    <font>
      <b/>
      <sz val="14"/>
      <color indexed="8"/>
      <name val="Arial"/>
      <family val="0"/>
    </font>
    <font>
      <b/>
      <sz val="14.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66FF"/>
      <name val="Arial"/>
      <family val="2"/>
    </font>
    <font>
      <sz val="12"/>
      <color rgb="FFFF33CC"/>
      <name val="Arial"/>
      <family val="2"/>
    </font>
    <font>
      <sz val="12"/>
      <color rgb="FF996633"/>
      <name val="Arial"/>
      <family val="2"/>
    </font>
    <font>
      <sz val="12"/>
      <color rgb="FF33CC33"/>
      <name val="Arial"/>
      <family val="2"/>
    </font>
    <font>
      <sz val="12"/>
      <color rgb="FF0070C0"/>
      <name val="Arial"/>
      <family val="2"/>
    </font>
    <font>
      <sz val="11"/>
      <color rgb="FFFF0066"/>
      <name val="Arial"/>
      <family val="2"/>
    </font>
    <font>
      <sz val="11"/>
      <color rgb="FFCC3300"/>
      <name val="Arial"/>
      <family val="2"/>
    </font>
    <font>
      <sz val="11"/>
      <color rgb="FF006600"/>
      <name val="Arial"/>
      <family val="2"/>
    </font>
    <font>
      <sz val="9"/>
      <color rgb="FFFF0066"/>
      <name val="Arial"/>
      <family val="2"/>
    </font>
    <font>
      <sz val="9"/>
      <color rgb="FFCC3300"/>
      <name val="Arial"/>
      <family val="2"/>
    </font>
    <font>
      <sz val="9"/>
      <color rgb="FF006600"/>
      <name val="Arial"/>
      <family val="2"/>
    </font>
    <font>
      <sz val="12"/>
      <color rgb="FFFF0066"/>
      <name val="Arial"/>
      <family val="2"/>
    </font>
    <font>
      <sz val="10"/>
      <color rgb="FFFF0066"/>
      <name val="Arial"/>
      <family val="2"/>
    </font>
    <font>
      <sz val="12"/>
      <color rgb="FFCC3300"/>
      <name val="Arial"/>
      <family val="2"/>
    </font>
    <font>
      <sz val="10"/>
      <color rgb="FFCC3300"/>
      <name val="Arial"/>
      <family val="2"/>
    </font>
    <font>
      <sz val="12"/>
      <color theme="3" tint="0.39998000860214233"/>
      <name val="Arial"/>
      <family val="2"/>
    </font>
    <font>
      <sz val="11"/>
      <color theme="3" tint="0.39998000860214233"/>
      <name val="Arial"/>
      <family val="2"/>
    </font>
    <font>
      <sz val="10"/>
      <color theme="3" tint="0.39998000860214233"/>
      <name val="Arial"/>
      <family val="2"/>
    </font>
    <font>
      <sz val="12"/>
      <color rgb="FF006600"/>
      <name val="Arial"/>
      <family val="2"/>
    </font>
    <font>
      <sz val="10"/>
      <color rgb="FF006600"/>
      <name val="Arial"/>
      <family val="2"/>
    </font>
    <font>
      <sz val="10"/>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color indexed="62"/>
      </left>
      <right style="thin">
        <color indexed="62"/>
      </right>
      <top style="thin">
        <color indexed="62"/>
      </top>
      <bottom style="thin">
        <color indexed="62"/>
      </bottom>
    </border>
    <border>
      <left>
        <color indexed="63"/>
      </left>
      <right>
        <color indexed="63"/>
      </right>
      <top>
        <color indexed="63"/>
      </top>
      <bottom style="thin"/>
    </border>
    <border>
      <left>
        <color indexed="63"/>
      </left>
      <right style="thin">
        <color indexed="62"/>
      </right>
      <top style="thin">
        <color indexed="62"/>
      </top>
      <bottom style="thin">
        <color indexed="62"/>
      </bottom>
    </border>
    <border>
      <left>
        <color indexed="63"/>
      </left>
      <right>
        <color indexed="63"/>
      </right>
      <top>
        <color indexed="63"/>
      </top>
      <bottom style="thin">
        <color indexed="62"/>
      </bottom>
    </border>
    <border>
      <left style="thin">
        <color indexed="62"/>
      </left>
      <right>
        <color indexed="63"/>
      </right>
      <top style="thin">
        <color indexed="62"/>
      </top>
      <bottom style="thin">
        <color indexed="62"/>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slantDashDot"/>
      <right style="slantDashDot"/>
      <top>
        <color indexed="63"/>
      </top>
      <bottom>
        <color indexed="63"/>
      </bottom>
    </border>
    <border>
      <left style="slantDashDot"/>
      <right style="slantDashDot"/>
      <top>
        <color indexed="63"/>
      </top>
      <bottom style="slantDashDot"/>
    </border>
    <border>
      <left style="slantDashDot"/>
      <right style="slantDashDot"/>
      <top style="slantDashDot"/>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0" borderId="2" applyNumberFormat="0" applyFill="0" applyAlignment="0" applyProtection="0"/>
    <xf numFmtId="0" fontId="0" fillId="27" borderId="3" applyNumberFormat="0" applyFont="0" applyAlignment="0" applyProtection="0"/>
    <xf numFmtId="0" fontId="89" fillId="28" borderId="1" applyNumberFormat="0" applyAlignment="0" applyProtection="0"/>
    <xf numFmtId="0" fontId="90" fillId="29"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30" borderId="0" applyNumberFormat="0" applyBorder="0" applyAlignment="0" applyProtection="0"/>
    <xf numFmtId="9" fontId="0" fillId="0" borderId="0" applyFont="0" applyFill="0" applyBorder="0" applyAlignment="0" applyProtection="0"/>
    <xf numFmtId="0" fontId="92" fillId="31" borderId="0" applyNumberFormat="0" applyBorder="0" applyAlignment="0" applyProtection="0"/>
    <xf numFmtId="0" fontId="93" fillId="26" borderId="4"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2" borderId="9" applyNumberFormat="0" applyAlignment="0" applyProtection="0"/>
  </cellStyleXfs>
  <cellXfs count="256">
    <xf numFmtId="0" fontId="0" fillId="0" borderId="0" xfId="0" applyAlignment="1">
      <alignment/>
    </xf>
    <xf numFmtId="0" fontId="1" fillId="0" borderId="0" xfId="0" applyFont="1" applyAlignment="1">
      <alignment/>
    </xf>
    <xf numFmtId="0" fontId="0" fillId="0" borderId="10" xfId="0" applyBorder="1" applyAlignment="1">
      <alignment/>
    </xf>
    <xf numFmtId="14" fontId="0" fillId="0" borderId="0" xfId="0" applyNumberFormat="1" applyAlignment="1">
      <alignment/>
    </xf>
    <xf numFmtId="0" fontId="0" fillId="0" borderId="0" xfId="0" applyBorder="1" applyAlignment="1">
      <alignment/>
    </xf>
    <xf numFmtId="0" fontId="0" fillId="0" borderId="0" xfId="0" applyNumberFormat="1" applyAlignment="1">
      <alignment/>
    </xf>
    <xf numFmtId="0" fontId="2" fillId="0" borderId="0" xfId="0" applyFont="1" applyAlignment="1">
      <alignment/>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0" fillId="0" borderId="0" xfId="0" applyAlignment="1" applyProtection="1">
      <alignment/>
      <protection/>
    </xf>
    <xf numFmtId="174" fontId="3" fillId="0" borderId="0" xfId="0" applyNumberFormat="1" applyFont="1" applyAlignment="1" applyProtection="1">
      <alignment/>
      <protection/>
    </xf>
    <xf numFmtId="0" fontId="0" fillId="0" borderId="0" xfId="0" applyBorder="1" applyAlignment="1" applyProtection="1">
      <alignment/>
      <protection/>
    </xf>
    <xf numFmtId="0" fontId="0" fillId="0" borderId="0" xfId="0" applyAlignment="1" applyProtection="1">
      <alignment/>
      <protection hidden="1"/>
    </xf>
    <xf numFmtId="0" fontId="4" fillId="0" borderId="0" xfId="0" applyFont="1" applyFill="1" applyBorder="1" applyAlignment="1" applyProtection="1">
      <alignment/>
      <protection/>
    </xf>
    <xf numFmtId="0" fontId="7" fillId="0" borderId="0" xfId="0" applyFont="1" applyAlignment="1">
      <alignment/>
    </xf>
    <xf numFmtId="0" fontId="7" fillId="0" borderId="10" xfId="0" applyFont="1" applyBorder="1" applyAlignment="1">
      <alignment/>
    </xf>
    <xf numFmtId="0" fontId="7" fillId="0" borderId="0" xfId="0" applyFont="1" applyBorder="1" applyAlignment="1">
      <alignment/>
    </xf>
    <xf numFmtId="0" fontId="7" fillId="0" borderId="0" xfId="0" applyFont="1" applyAlignment="1">
      <alignment wrapText="1"/>
    </xf>
    <xf numFmtId="0" fontId="7" fillId="0" borderId="0" xfId="0" applyFont="1" applyAlignment="1">
      <alignment horizontal="center" vertical="center"/>
    </xf>
    <xf numFmtId="173" fontId="7" fillId="0" borderId="0" xfId="0" applyNumberFormat="1" applyFont="1" applyAlignment="1">
      <alignment horizontal="center" vertical="center"/>
    </xf>
    <xf numFmtId="0" fontId="5" fillId="0" borderId="11" xfId="0" applyNumberFormat="1" applyFont="1" applyBorder="1" applyAlignment="1">
      <alignment horizontal="center" vertical="center"/>
    </xf>
    <xf numFmtId="0" fontId="4" fillId="0" borderId="12" xfId="0" applyFont="1" applyFill="1" applyBorder="1" applyAlignment="1" applyProtection="1">
      <alignment/>
      <protection/>
    </xf>
    <xf numFmtId="0" fontId="6" fillId="0" borderId="12" xfId="0" applyFont="1" applyFill="1" applyBorder="1" applyAlignment="1" applyProtection="1">
      <alignment/>
      <protection/>
    </xf>
    <xf numFmtId="0" fontId="6" fillId="0" borderId="12" xfId="0" applyNumberFormat="1" applyFont="1" applyFill="1" applyBorder="1" applyAlignment="1" applyProtection="1">
      <alignment horizontal="center" shrinkToFit="1"/>
      <protection/>
    </xf>
    <xf numFmtId="0" fontId="6" fillId="0" borderId="12"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7" fillId="0" borderId="13" xfId="0" applyFont="1" applyBorder="1" applyAlignment="1">
      <alignment/>
    </xf>
    <xf numFmtId="174" fontId="0" fillId="0" borderId="0" xfId="0" applyNumberFormat="1" applyAlignment="1">
      <alignment/>
    </xf>
    <xf numFmtId="0" fontId="4" fillId="0" borderId="0" xfId="0" applyFont="1" applyFill="1" applyBorder="1" applyAlignment="1" applyProtection="1">
      <alignment shrinkToFit="1"/>
      <protection/>
    </xf>
    <xf numFmtId="0" fontId="3" fillId="0" borderId="0" xfId="0" applyFont="1" applyBorder="1" applyAlignment="1" applyProtection="1">
      <alignment/>
      <protection/>
    </xf>
    <xf numFmtId="174" fontId="3" fillId="0" borderId="0" xfId="0" applyNumberFormat="1" applyFont="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horizontal="center"/>
      <protection locked="0"/>
    </xf>
    <xf numFmtId="0" fontId="0" fillId="0" borderId="0" xfId="0" applyBorder="1" applyAlignment="1">
      <alignment horizontal="center" vertical="center"/>
    </xf>
    <xf numFmtId="0" fontId="0" fillId="0" borderId="0" xfId="0" applyBorder="1" applyAlignment="1">
      <alignment vertical="center"/>
    </xf>
    <xf numFmtId="174" fontId="8" fillId="0" borderId="0" xfId="0" applyNumberFormat="1" applyFont="1" applyAlignment="1">
      <alignment horizontal="left" wrapText="1"/>
    </xf>
    <xf numFmtId="174" fontId="8" fillId="0" borderId="0" xfId="0" applyNumberFormat="1" applyFont="1" applyBorder="1" applyAlignment="1">
      <alignment horizontal="left" vertical="center" wrapText="1"/>
    </xf>
    <xf numFmtId="0" fontId="2" fillId="0" borderId="0" xfId="0" applyFont="1" applyAlignment="1">
      <alignment horizontal="left" wrapText="1"/>
    </xf>
    <xf numFmtId="0" fontId="9" fillId="34" borderId="0" xfId="0" applyFont="1" applyFill="1" applyAlignment="1">
      <alignment horizontal="center"/>
    </xf>
    <xf numFmtId="0" fontId="9" fillId="0" borderId="0" xfId="0" applyFont="1" applyFill="1" applyAlignment="1">
      <alignment horizontal="center"/>
    </xf>
    <xf numFmtId="0" fontId="10" fillId="0" borderId="0" xfId="0" applyFont="1" applyAlignment="1">
      <alignment/>
    </xf>
    <xf numFmtId="0" fontId="10" fillId="0" borderId="0" xfId="0" applyFont="1" applyAlignment="1">
      <alignment/>
    </xf>
    <xf numFmtId="0" fontId="11" fillId="0" borderId="0" xfId="0" applyFont="1" applyAlignment="1">
      <alignment horizontal="left" vertical="center"/>
    </xf>
    <xf numFmtId="0" fontId="2" fillId="0" borderId="0" xfId="0" applyFont="1" applyAlignment="1">
      <alignment horizontal="left" vertical="center"/>
    </xf>
    <xf numFmtId="0" fontId="12" fillId="0" borderId="0" xfId="0" applyFont="1" applyAlignment="1">
      <alignment horizontal="left" vertical="center"/>
    </xf>
    <xf numFmtId="0" fontId="14" fillId="34" borderId="0" xfId="0" applyFont="1" applyFill="1" applyAlignment="1">
      <alignment horizontal="center"/>
    </xf>
    <xf numFmtId="0" fontId="14" fillId="0" borderId="0" xfId="0" applyFont="1" applyAlignment="1">
      <alignment horizontal="center"/>
    </xf>
    <xf numFmtId="0" fontId="14" fillId="0" borderId="0" xfId="0" applyFont="1" applyAlignment="1">
      <alignment horizontal="left"/>
    </xf>
    <xf numFmtId="0" fontId="15" fillId="0" borderId="0" xfId="0" applyFont="1" applyAlignment="1">
      <alignment/>
    </xf>
    <xf numFmtId="0" fontId="14" fillId="0" borderId="0" xfId="0" applyFont="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xf>
    <xf numFmtId="0" fontId="16" fillId="33" borderId="0" xfId="0" applyFont="1" applyFill="1" applyAlignment="1">
      <alignment horizontal="left"/>
    </xf>
    <xf numFmtId="0" fontId="15" fillId="33" borderId="0" xfId="0" applyFont="1" applyFill="1" applyAlignment="1">
      <alignment horizontal="left" vertical="center"/>
    </xf>
    <xf numFmtId="0" fontId="15" fillId="33" borderId="0" xfId="0" applyFont="1" applyFill="1" applyAlignment="1">
      <alignment vertical="center"/>
    </xf>
    <xf numFmtId="0" fontId="15" fillId="33" borderId="0" xfId="0" applyFont="1" applyFill="1" applyAlignment="1">
      <alignment horizontal="left"/>
    </xf>
    <xf numFmtId="0" fontId="15" fillId="33" borderId="0" xfId="0" applyFont="1" applyFill="1" applyAlignment="1">
      <alignment/>
    </xf>
    <xf numFmtId="0" fontId="17" fillId="33" borderId="0" xfId="0" applyFont="1" applyFill="1" applyAlignment="1">
      <alignment/>
    </xf>
    <xf numFmtId="0" fontId="17" fillId="0" borderId="0" xfId="0" applyFont="1" applyAlignment="1">
      <alignment/>
    </xf>
    <xf numFmtId="0" fontId="16" fillId="33" borderId="0" xfId="0" applyFont="1" applyFill="1" applyAlignment="1">
      <alignment horizontal="left" vertical="center" wrapText="1"/>
    </xf>
    <xf numFmtId="0" fontId="13" fillId="34" borderId="0" xfId="0" applyFont="1" applyFill="1" applyAlignment="1">
      <alignment horizontal="center" vertical="center" wrapText="1"/>
    </xf>
    <xf numFmtId="0" fontId="19" fillId="33" borderId="0" xfId="0" applyFont="1" applyFill="1" applyBorder="1" applyAlignment="1">
      <alignment horizontal="left"/>
    </xf>
    <xf numFmtId="0" fontId="15" fillId="33" borderId="0" xfId="0" applyFont="1" applyFill="1" applyBorder="1" applyAlignment="1">
      <alignment horizontal="left" vertical="center" wrapText="1"/>
    </xf>
    <xf numFmtId="0" fontId="18" fillId="33" borderId="0" xfId="0" applyFont="1" applyFill="1" applyBorder="1" applyAlignment="1">
      <alignment horizontal="left" vertical="center"/>
    </xf>
    <xf numFmtId="0" fontId="19" fillId="33" borderId="0" xfId="0" applyFont="1" applyFill="1" applyBorder="1" applyAlignment="1">
      <alignment horizontal="left" vertical="center" wrapText="1"/>
    </xf>
    <xf numFmtId="0" fontId="4" fillId="33" borderId="12" xfId="0" applyFont="1" applyFill="1" applyBorder="1" applyAlignment="1" applyProtection="1">
      <alignment/>
      <protection locked="0"/>
    </xf>
    <xf numFmtId="0" fontId="7" fillId="0" borderId="0" xfId="0" applyFont="1" applyBorder="1" applyAlignment="1">
      <alignment horizontal="center" vertical="center"/>
    </xf>
    <xf numFmtId="173" fontId="7" fillId="0" borderId="0" xfId="0" applyNumberFormat="1" applyFont="1" applyBorder="1" applyAlignment="1">
      <alignment/>
    </xf>
    <xf numFmtId="0" fontId="0" fillId="0" borderId="0" xfId="0" applyBorder="1" applyAlignment="1">
      <alignment horizontal="center" vertical="center" wrapText="1"/>
    </xf>
    <xf numFmtId="9" fontId="0" fillId="0" borderId="10" xfId="0" applyNumberFormat="1" applyFill="1" applyBorder="1" applyAlignment="1">
      <alignment horizontal="center" vertical="center"/>
    </xf>
    <xf numFmtId="0" fontId="0" fillId="0" borderId="0" xfId="0" applyBorder="1" applyAlignment="1">
      <alignment wrapText="1"/>
    </xf>
    <xf numFmtId="9" fontId="0" fillId="0" borderId="0" xfId="0" applyNumberFormat="1" applyFill="1" applyBorder="1" applyAlignment="1">
      <alignment horizontal="center" vertical="center"/>
    </xf>
    <xf numFmtId="0" fontId="6" fillId="0" borderId="14" xfId="0" applyFont="1" applyFill="1" applyBorder="1" applyAlignment="1" applyProtection="1">
      <alignment horizontal="center"/>
      <protection/>
    </xf>
    <xf numFmtId="0" fontId="21" fillId="0" borderId="15" xfId="0" applyFont="1" applyBorder="1" applyAlignment="1" applyProtection="1">
      <alignment horizontal="center"/>
      <protection/>
    </xf>
    <xf numFmtId="0" fontId="1" fillId="0" borderId="15" xfId="0" applyFont="1" applyBorder="1" applyAlignment="1" applyProtection="1">
      <alignment horizontal="center"/>
      <protection/>
    </xf>
    <xf numFmtId="0" fontId="6" fillId="0" borderId="16" xfId="0" applyFont="1" applyFill="1" applyBorder="1" applyAlignment="1" applyProtection="1">
      <alignment horizontal="center"/>
      <protection/>
    </xf>
    <xf numFmtId="0" fontId="21" fillId="0" borderId="0" xfId="0" applyFont="1" applyBorder="1" applyAlignment="1" applyProtection="1">
      <alignment horizontal="center"/>
      <protection/>
    </xf>
    <xf numFmtId="0" fontId="0" fillId="0" borderId="0" xfId="0" applyNumberFormat="1" applyBorder="1" applyAlignment="1">
      <alignment/>
    </xf>
    <xf numFmtId="0" fontId="13" fillId="35" borderId="0" xfId="0" applyFont="1" applyFill="1" applyAlignment="1">
      <alignment horizontal="center" wrapText="1"/>
    </xf>
    <xf numFmtId="174" fontId="1" fillId="0" borderId="0" xfId="0" applyNumberFormat="1" applyFont="1" applyBorder="1" applyAlignment="1">
      <alignment horizontal="center" vertical="center"/>
    </xf>
    <xf numFmtId="0" fontId="20" fillId="33" borderId="0" xfId="0" applyFont="1" applyFill="1" applyBorder="1" applyAlignment="1">
      <alignment horizontal="left" vertical="center" wrapText="1" indent="1"/>
    </xf>
    <xf numFmtId="0" fontId="15" fillId="33" borderId="0" xfId="0" applyFont="1" applyFill="1" applyBorder="1" applyAlignment="1">
      <alignment horizontal="left" vertical="center" indent="1"/>
    </xf>
    <xf numFmtId="0" fontId="20" fillId="33" borderId="0" xfId="0" applyFont="1" applyFill="1" applyBorder="1" applyAlignment="1">
      <alignment horizontal="left" vertical="center" indent="1"/>
    </xf>
    <xf numFmtId="0" fontId="7" fillId="0" borderId="0" xfId="0" applyFont="1" applyBorder="1" applyAlignment="1">
      <alignment wrapText="1"/>
    </xf>
    <xf numFmtId="173" fontId="7" fillId="0" borderId="0" xfId="0" applyNumberFormat="1" applyFont="1" applyBorder="1" applyAlignment="1">
      <alignment horizontal="center" vertical="center"/>
    </xf>
    <xf numFmtId="174" fontId="8" fillId="0" borderId="0" xfId="0" applyNumberFormat="1" applyFont="1" applyBorder="1" applyAlignment="1">
      <alignment horizontal="left" wrapText="1"/>
    </xf>
    <xf numFmtId="0" fontId="5" fillId="0" borderId="0" xfId="0" applyFont="1" applyBorder="1" applyAlignment="1">
      <alignment/>
    </xf>
    <xf numFmtId="9" fontId="7" fillId="33" borderId="11" xfId="0" applyNumberFormat="1" applyFont="1" applyFill="1" applyBorder="1" applyAlignment="1">
      <alignment horizontal="center" vertical="center"/>
    </xf>
    <xf numFmtId="0" fontId="7" fillId="0" borderId="11" xfId="0" applyFont="1" applyBorder="1" applyAlignment="1">
      <alignment horizontal="center" vertical="center"/>
    </xf>
    <xf numFmtId="0" fontId="4" fillId="0" borderId="11" xfId="0" applyFont="1" applyBorder="1" applyAlignment="1">
      <alignment vertical="center" wrapText="1"/>
    </xf>
    <xf numFmtId="0" fontId="7" fillId="0" borderId="11" xfId="0" applyFont="1" applyBorder="1" applyAlignment="1">
      <alignment horizontal="center"/>
    </xf>
    <xf numFmtId="0" fontId="7" fillId="36" borderId="11" xfId="0" applyFont="1" applyFill="1" applyBorder="1" applyAlignment="1">
      <alignment horizontal="center" vertical="center" wrapText="1"/>
    </xf>
    <xf numFmtId="0" fontId="7" fillId="0" borderId="11" xfId="0" applyNumberFormat="1" applyFont="1" applyBorder="1" applyAlignment="1">
      <alignment vertical="center" wrapText="1"/>
    </xf>
    <xf numFmtId="0" fontId="7" fillId="0" borderId="17" xfId="0" applyNumberFormat="1" applyFont="1" applyBorder="1" applyAlignment="1">
      <alignment vertical="center" wrapText="1"/>
    </xf>
    <xf numFmtId="0" fontId="7" fillId="0" borderId="18" xfId="0" applyNumberFormat="1" applyFont="1" applyBorder="1" applyAlignment="1">
      <alignment vertical="center" wrapText="1"/>
    </xf>
    <xf numFmtId="0" fontId="8" fillId="0" borderId="0" xfId="0" applyFont="1" applyAlignment="1">
      <alignment/>
    </xf>
    <xf numFmtId="0" fontId="8" fillId="0" borderId="11" xfId="0" applyFont="1" applyBorder="1" applyAlignment="1">
      <alignment/>
    </xf>
    <xf numFmtId="0" fontId="8" fillId="0" borderId="11" xfId="0" applyFont="1" applyBorder="1" applyAlignment="1">
      <alignment horizontal="center" vertical="center"/>
    </xf>
    <xf numFmtId="0" fontId="8" fillId="0" borderId="11" xfId="0" applyFont="1" applyBorder="1" applyAlignment="1">
      <alignment horizontal="left" wrapText="1"/>
    </xf>
    <xf numFmtId="0" fontId="24" fillId="0" borderId="0" xfId="0" applyFont="1" applyAlignment="1">
      <alignment/>
    </xf>
    <xf numFmtId="0" fontId="25" fillId="0" borderId="0" xfId="0" applyFont="1" applyAlignment="1">
      <alignment/>
    </xf>
    <xf numFmtId="0" fontId="7" fillId="0" borderId="11" xfId="0" applyFont="1" applyBorder="1" applyAlignment="1">
      <alignment/>
    </xf>
    <xf numFmtId="0" fontId="7" fillId="0" borderId="11" xfId="0" applyFont="1" applyBorder="1" applyAlignment="1">
      <alignment vertical="center"/>
    </xf>
    <xf numFmtId="0" fontId="7" fillId="0" borderId="11" xfId="0" applyFont="1" applyBorder="1" applyAlignment="1">
      <alignment wrapText="1"/>
    </xf>
    <xf numFmtId="0" fontId="7" fillId="0" borderId="11" xfId="0" applyFont="1" applyBorder="1" applyAlignment="1">
      <alignment vertical="center" wrapText="1"/>
    </xf>
    <xf numFmtId="0" fontId="5" fillId="0" borderId="11" xfId="0" applyFont="1" applyBorder="1" applyAlignment="1">
      <alignment horizontal="center"/>
    </xf>
    <xf numFmtId="0" fontId="5" fillId="0" borderId="11" xfId="0" applyFont="1" applyBorder="1" applyAlignment="1">
      <alignment horizontal="center" vertical="center"/>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left" vertical="center" wrapText="1"/>
    </xf>
    <xf numFmtId="9" fontId="0" fillId="33" borderId="11" xfId="0" applyNumberFormat="1" applyFill="1" applyBorder="1" applyAlignment="1">
      <alignment horizontal="center" vertical="center"/>
    </xf>
    <xf numFmtId="9" fontId="0" fillId="0" borderId="11" xfId="0" applyNumberFormat="1" applyBorder="1" applyAlignment="1">
      <alignment horizontal="center" vertical="center"/>
    </xf>
    <xf numFmtId="0" fontId="0" fillId="0" borderId="11" xfId="0" applyBorder="1" applyAlignment="1">
      <alignment vertical="center"/>
    </xf>
    <xf numFmtId="0" fontId="0" fillId="0" borderId="11" xfId="0" applyBorder="1" applyAlignment="1">
      <alignment wrapText="1"/>
    </xf>
    <xf numFmtId="0" fontId="7" fillId="0" borderId="17" xfId="0" applyFont="1" applyBorder="1" applyAlignment="1">
      <alignment horizontal="center"/>
    </xf>
    <xf numFmtId="0" fontId="7" fillId="0" borderId="18" xfId="0" applyFont="1" applyBorder="1" applyAlignment="1">
      <alignment horizontal="center" vertical="center"/>
    </xf>
    <xf numFmtId="9" fontId="7" fillId="33" borderId="18" xfId="0" applyNumberFormat="1" applyFont="1" applyFill="1" applyBorder="1" applyAlignment="1">
      <alignment horizontal="center" vertical="center"/>
    </xf>
    <xf numFmtId="174" fontId="0" fillId="0" borderId="0" xfId="0" applyNumberFormat="1" applyBorder="1" applyAlignment="1">
      <alignment/>
    </xf>
    <xf numFmtId="14" fontId="0" fillId="0" borderId="0" xfId="0" applyNumberFormat="1" applyBorder="1" applyAlignment="1">
      <alignment/>
    </xf>
    <xf numFmtId="0" fontId="1" fillId="0" borderId="10" xfId="0" applyFont="1" applyBorder="1" applyAlignment="1">
      <alignment/>
    </xf>
    <xf numFmtId="0" fontId="0" fillId="0" borderId="13" xfId="0" applyBorder="1" applyAlignment="1">
      <alignment/>
    </xf>
    <xf numFmtId="0" fontId="0" fillId="0" borderId="18" xfId="0" applyBorder="1" applyAlignment="1">
      <alignment horizontal="center" vertical="center"/>
    </xf>
    <xf numFmtId="9" fontId="0" fillId="33" borderId="18" xfId="0" applyNumberFormat="1" applyFill="1" applyBorder="1" applyAlignment="1">
      <alignment horizontal="center" vertical="center"/>
    </xf>
    <xf numFmtId="9" fontId="0" fillId="0" borderId="18" xfId="0" applyNumberFormat="1" applyBorder="1" applyAlignment="1">
      <alignment horizontal="center" vertical="center"/>
    </xf>
    <xf numFmtId="0" fontId="0" fillId="0" borderId="18" xfId="0" applyBorder="1" applyAlignment="1">
      <alignment vertical="center"/>
    </xf>
    <xf numFmtId="0" fontId="24" fillId="0" borderId="0" xfId="0" applyFont="1" applyBorder="1" applyAlignment="1">
      <alignment/>
    </xf>
    <xf numFmtId="0" fontId="5" fillId="0" borderId="11" xfId="0" applyFont="1" applyBorder="1" applyAlignment="1">
      <alignment horizontal="center" wrapText="1"/>
    </xf>
    <xf numFmtId="0" fontId="7" fillId="0" borderId="0" xfId="0" applyFont="1" applyBorder="1" applyAlignment="1">
      <alignment horizontal="center"/>
    </xf>
    <xf numFmtId="0" fontId="5" fillId="0" borderId="10" xfId="0" applyFont="1" applyBorder="1" applyAlignment="1">
      <alignment/>
    </xf>
    <xf numFmtId="0" fontId="1" fillId="0" borderId="11" xfId="0" applyFont="1" applyBorder="1" applyAlignment="1">
      <alignment horizontal="centerContinuous"/>
    </xf>
    <xf numFmtId="0" fontId="1" fillId="0" borderId="0" xfId="0" applyFont="1" applyBorder="1" applyAlignment="1">
      <alignment/>
    </xf>
    <xf numFmtId="0" fontId="0" fillId="0" borderId="0" xfId="0" applyBorder="1" applyAlignment="1">
      <alignment horizontal="center"/>
    </xf>
    <xf numFmtId="0" fontId="0" fillId="0" borderId="11" xfId="0" applyBorder="1" applyAlignment="1">
      <alignment horizontal="center"/>
    </xf>
    <xf numFmtId="0" fontId="1" fillId="0" borderId="11" xfId="0" applyFont="1" applyBorder="1" applyAlignment="1">
      <alignment horizontal="center"/>
    </xf>
    <xf numFmtId="0" fontId="1" fillId="0" borderId="19" xfId="0" applyFont="1" applyBorder="1" applyAlignment="1">
      <alignment/>
    </xf>
    <xf numFmtId="0" fontId="8" fillId="0" borderId="0" xfId="0" applyFont="1" applyBorder="1" applyAlignment="1">
      <alignment/>
    </xf>
    <xf numFmtId="0" fontId="1" fillId="0" borderId="17" xfId="0" applyNumberFormat="1" applyFont="1" applyBorder="1" applyAlignment="1">
      <alignment horizontal="center" vertical="center" textRotation="255" wrapText="1"/>
    </xf>
    <xf numFmtId="0" fontId="1" fillId="0" borderId="19" xfId="0" applyNumberFormat="1" applyFont="1" applyBorder="1" applyAlignment="1">
      <alignment horizontal="center" vertical="center" textRotation="255" wrapText="1"/>
    </xf>
    <xf numFmtId="0" fontId="14" fillId="0" borderId="0" xfId="0" applyFont="1" applyAlignment="1">
      <alignment horizontal="center" vertical="center"/>
    </xf>
    <xf numFmtId="0" fontId="5" fillId="0" borderId="11" xfId="0" applyNumberFormat="1" applyFont="1" applyBorder="1" applyAlignment="1">
      <alignment horizontal="left" vertical="center"/>
    </xf>
    <xf numFmtId="0" fontId="101" fillId="0" borderId="11" xfId="0" applyNumberFormat="1" applyFont="1" applyBorder="1" applyAlignment="1">
      <alignment vertical="center" wrapText="1"/>
    </xf>
    <xf numFmtId="0" fontId="102" fillId="0" borderId="11" xfId="0" applyNumberFormat="1" applyFont="1" applyBorder="1" applyAlignment="1">
      <alignment vertical="center" wrapText="1"/>
    </xf>
    <xf numFmtId="0" fontId="103" fillId="0" borderId="11" xfId="0" applyNumberFormat="1" applyFont="1" applyBorder="1" applyAlignment="1">
      <alignment vertical="center" wrapText="1"/>
    </xf>
    <xf numFmtId="0" fontId="104" fillId="0" borderId="11" xfId="0" applyNumberFormat="1" applyFont="1" applyBorder="1" applyAlignment="1">
      <alignment vertical="center" wrapText="1"/>
    </xf>
    <xf numFmtId="0" fontId="105" fillId="0" borderId="11" xfId="0" applyNumberFormat="1" applyFont="1" applyBorder="1" applyAlignment="1">
      <alignment vertical="center" wrapText="1"/>
    </xf>
    <xf numFmtId="0" fontId="4" fillId="0" borderId="12" xfId="0" applyFont="1" applyFill="1" applyBorder="1" applyAlignment="1" applyProtection="1">
      <alignment horizontal="center"/>
      <protection/>
    </xf>
    <xf numFmtId="0" fontId="106" fillId="0" borderId="12" xfId="0" applyFont="1" applyFill="1" applyBorder="1" applyAlignment="1" applyProtection="1">
      <alignment horizontal="center"/>
      <protection/>
    </xf>
    <xf numFmtId="0" fontId="107" fillId="0" borderId="12" xfId="0" applyFont="1" applyFill="1" applyBorder="1" applyAlignment="1" applyProtection="1">
      <alignment horizontal="center"/>
      <protection/>
    </xf>
    <xf numFmtId="0" fontId="108" fillId="0" borderId="12"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34" fillId="0" borderId="12" xfId="0" applyFont="1" applyFill="1" applyBorder="1" applyAlignment="1" applyProtection="1">
      <alignment horizontal="left" textRotation="45" wrapText="1"/>
      <protection/>
    </xf>
    <xf numFmtId="174" fontId="35" fillId="0" borderId="0" xfId="0" applyNumberFormat="1" applyFont="1" applyAlignment="1" applyProtection="1">
      <alignment horizontal="left" textRotation="45" wrapText="1"/>
      <protection/>
    </xf>
    <xf numFmtId="0" fontId="34" fillId="0" borderId="0" xfId="0" applyFont="1" applyFill="1" applyAlignment="1" applyProtection="1">
      <alignment horizontal="left" textRotation="45" wrapText="1"/>
      <protection locked="0"/>
    </xf>
    <xf numFmtId="0" fontId="36" fillId="0" borderId="0" xfId="0" applyFont="1" applyAlignment="1" applyProtection="1">
      <alignment horizontal="left" textRotation="45" wrapText="1"/>
      <protection/>
    </xf>
    <xf numFmtId="0" fontId="36" fillId="0" borderId="12" xfId="0" applyFont="1" applyFill="1" applyBorder="1" applyAlignment="1" applyProtection="1">
      <alignment horizontal="left" textRotation="45" wrapText="1"/>
      <protection/>
    </xf>
    <xf numFmtId="0" fontId="109" fillId="0" borderId="12" xfId="0" applyFont="1" applyFill="1" applyBorder="1" applyAlignment="1" applyProtection="1">
      <alignment horizontal="left" textRotation="45" wrapText="1"/>
      <protection/>
    </xf>
    <xf numFmtId="0" fontId="110" fillId="0" borderId="12" xfId="0" applyFont="1" applyFill="1" applyBorder="1" applyAlignment="1" applyProtection="1">
      <alignment horizontal="left" textRotation="45" wrapText="1"/>
      <protection/>
    </xf>
    <xf numFmtId="0" fontId="111" fillId="0" borderId="12" xfId="0" applyFont="1" applyFill="1" applyBorder="1" applyAlignment="1" applyProtection="1">
      <alignment horizontal="left" textRotation="45" wrapText="1"/>
      <protection/>
    </xf>
    <xf numFmtId="0" fontId="112" fillId="0" borderId="11" xfId="0" applyFont="1" applyBorder="1" applyAlignment="1">
      <alignment vertical="center"/>
    </xf>
    <xf numFmtId="0" fontId="106" fillId="0" borderId="11" xfId="0" applyFont="1" applyBorder="1" applyAlignment="1">
      <alignment vertical="center" wrapText="1"/>
    </xf>
    <xf numFmtId="0" fontId="112" fillId="0" borderId="0" xfId="0" applyFont="1" applyBorder="1" applyAlignment="1">
      <alignment/>
    </xf>
    <xf numFmtId="0" fontId="112" fillId="0" borderId="11" xfId="0" applyFont="1" applyBorder="1" applyAlignment="1">
      <alignment horizontal="center" vertical="center"/>
    </xf>
    <xf numFmtId="0" fontId="112" fillId="0" borderId="0" xfId="0" applyFont="1" applyBorder="1" applyAlignment="1">
      <alignment horizontal="center" vertical="center"/>
    </xf>
    <xf numFmtId="9" fontId="112" fillId="33" borderId="11" xfId="0" applyNumberFormat="1" applyFont="1" applyFill="1" applyBorder="1" applyAlignment="1">
      <alignment horizontal="center" vertical="center"/>
    </xf>
    <xf numFmtId="173" fontId="112" fillId="0" borderId="0" xfId="0" applyNumberFormat="1" applyFont="1" applyBorder="1" applyAlignment="1">
      <alignment/>
    </xf>
    <xf numFmtId="0" fontId="112" fillId="36" borderId="11" xfId="0" applyFont="1" applyFill="1" applyBorder="1" applyAlignment="1">
      <alignment horizontal="center" vertical="center" wrapText="1"/>
    </xf>
    <xf numFmtId="0" fontId="113" fillId="0" borderId="0" xfId="0" applyFont="1" applyBorder="1" applyAlignment="1">
      <alignment/>
    </xf>
    <xf numFmtId="0" fontId="114" fillId="0" borderId="11" xfId="0" applyFont="1" applyBorder="1" applyAlignment="1">
      <alignment vertical="center"/>
    </xf>
    <xf numFmtId="0" fontId="107" fillId="0" borderId="11" xfId="0" applyFont="1" applyBorder="1" applyAlignment="1">
      <alignment vertical="center" wrapText="1"/>
    </xf>
    <xf numFmtId="0" fontId="114" fillId="0" borderId="0" xfId="0" applyFont="1" applyBorder="1" applyAlignment="1">
      <alignment/>
    </xf>
    <xf numFmtId="0" fontId="114" fillId="0" borderId="11" xfId="0" applyFont="1" applyBorder="1" applyAlignment="1">
      <alignment horizontal="center" vertical="center"/>
    </xf>
    <xf numFmtId="0" fontId="114" fillId="0" borderId="0" xfId="0" applyFont="1" applyBorder="1" applyAlignment="1">
      <alignment horizontal="center" vertical="center"/>
    </xf>
    <xf numFmtId="9" fontId="114" fillId="33" borderId="11" xfId="0" applyNumberFormat="1" applyFont="1" applyFill="1" applyBorder="1" applyAlignment="1">
      <alignment horizontal="center" vertical="center"/>
    </xf>
    <xf numFmtId="173" fontId="114" fillId="0" borderId="0" xfId="0" applyNumberFormat="1" applyFont="1" applyBorder="1" applyAlignment="1">
      <alignment/>
    </xf>
    <xf numFmtId="0" fontId="114" fillId="36" borderId="11" xfId="0" applyFont="1" applyFill="1" applyBorder="1" applyAlignment="1">
      <alignment horizontal="center" vertical="center" wrapText="1"/>
    </xf>
    <xf numFmtId="0" fontId="115" fillId="0" borderId="0" xfId="0" applyFont="1" applyBorder="1" applyAlignment="1">
      <alignment/>
    </xf>
    <xf numFmtId="0" fontId="116" fillId="0" borderId="11" xfId="0" applyFont="1" applyBorder="1" applyAlignment="1">
      <alignment vertical="center"/>
    </xf>
    <xf numFmtId="0" fontId="117" fillId="0" borderId="11" xfId="0" applyFont="1" applyBorder="1" applyAlignment="1">
      <alignment vertical="center" wrapText="1"/>
    </xf>
    <xf numFmtId="0" fontId="116" fillId="0" borderId="0" xfId="0" applyFont="1" applyBorder="1" applyAlignment="1">
      <alignment/>
    </xf>
    <xf numFmtId="0" fontId="116" fillId="0" borderId="11" xfId="0" applyFont="1" applyBorder="1" applyAlignment="1">
      <alignment horizontal="center" vertical="center"/>
    </xf>
    <xf numFmtId="0" fontId="116" fillId="0" borderId="0" xfId="0" applyFont="1" applyBorder="1" applyAlignment="1">
      <alignment horizontal="center" vertical="center"/>
    </xf>
    <xf numFmtId="9" fontId="116" fillId="33" borderId="11" xfId="0" applyNumberFormat="1" applyFont="1" applyFill="1" applyBorder="1" applyAlignment="1">
      <alignment horizontal="center" vertical="center"/>
    </xf>
    <xf numFmtId="173" fontId="116" fillId="0" borderId="0" xfId="0" applyNumberFormat="1" applyFont="1" applyBorder="1" applyAlignment="1">
      <alignment/>
    </xf>
    <xf numFmtId="0" fontId="116" fillId="36" borderId="11" xfId="0" applyFont="1" applyFill="1" applyBorder="1" applyAlignment="1">
      <alignment horizontal="center" vertical="center" wrapText="1"/>
    </xf>
    <xf numFmtId="0" fontId="118" fillId="0" borderId="0" xfId="0" applyFont="1" applyBorder="1" applyAlignment="1">
      <alignment/>
    </xf>
    <xf numFmtId="0" fontId="118" fillId="0" borderId="10" xfId="0" applyFont="1" applyBorder="1" applyAlignment="1">
      <alignment/>
    </xf>
    <xf numFmtId="0" fontId="119" fillId="0" borderId="11" xfId="0" applyFont="1" applyBorder="1" applyAlignment="1">
      <alignment vertical="center"/>
    </xf>
    <xf numFmtId="0" fontId="108" fillId="0" borderId="11" xfId="0" applyFont="1" applyBorder="1" applyAlignment="1">
      <alignment vertical="center" wrapText="1"/>
    </xf>
    <xf numFmtId="0" fontId="119" fillId="0" borderId="0" xfId="0" applyFont="1" applyBorder="1" applyAlignment="1">
      <alignment/>
    </xf>
    <xf numFmtId="0" fontId="119" fillId="0" borderId="11" xfId="0" applyFont="1" applyBorder="1" applyAlignment="1">
      <alignment horizontal="center" vertical="center"/>
    </xf>
    <xf numFmtId="0" fontId="119" fillId="0" borderId="0" xfId="0" applyFont="1" applyBorder="1" applyAlignment="1">
      <alignment horizontal="center" vertical="center"/>
    </xf>
    <xf numFmtId="9" fontId="119" fillId="33" borderId="11" xfId="0" applyNumberFormat="1" applyFont="1" applyFill="1" applyBorder="1" applyAlignment="1">
      <alignment horizontal="center" vertical="center"/>
    </xf>
    <xf numFmtId="173" fontId="119" fillId="0" borderId="0" xfId="0" applyNumberFormat="1" applyFont="1" applyBorder="1" applyAlignment="1">
      <alignment/>
    </xf>
    <xf numFmtId="0" fontId="119" fillId="36" borderId="11" xfId="0" applyFont="1" applyFill="1" applyBorder="1" applyAlignment="1">
      <alignment horizontal="center" vertical="center" wrapText="1"/>
    </xf>
    <xf numFmtId="0" fontId="120" fillId="0" borderId="0" xfId="0" applyFont="1" applyBorder="1" applyAlignment="1">
      <alignment/>
    </xf>
    <xf numFmtId="0" fontId="121" fillId="0" borderId="11" xfId="0" applyFont="1" applyBorder="1" applyAlignment="1">
      <alignment horizontal="center" vertical="center"/>
    </xf>
    <xf numFmtId="0" fontId="121" fillId="0" borderId="11" xfId="0" applyFont="1" applyBorder="1" applyAlignment="1">
      <alignment horizontal="left" vertical="center" wrapText="1"/>
    </xf>
    <xf numFmtId="9" fontId="121" fillId="33" borderId="11" xfId="0" applyNumberFormat="1" applyFont="1" applyFill="1" applyBorder="1" applyAlignment="1">
      <alignment horizontal="center" vertical="center"/>
    </xf>
    <xf numFmtId="9" fontId="121" fillId="0" borderId="11" xfId="0" applyNumberFormat="1" applyFont="1" applyBorder="1" applyAlignment="1">
      <alignment horizontal="center" vertical="center"/>
    </xf>
    <xf numFmtId="0" fontId="121" fillId="0" borderId="11" xfId="0" applyFont="1" applyBorder="1" applyAlignment="1">
      <alignment vertical="center"/>
    </xf>
    <xf numFmtId="0" fontId="121" fillId="0" borderId="11" xfId="0" applyFont="1" applyBorder="1" applyAlignment="1">
      <alignment wrapText="1"/>
    </xf>
    <xf numFmtId="0" fontId="121" fillId="0" borderId="0" xfId="0" applyFont="1" applyAlignment="1">
      <alignment/>
    </xf>
    <xf numFmtId="0" fontId="121" fillId="0" borderId="11" xfId="0" applyFont="1" applyBorder="1" applyAlignment="1">
      <alignment/>
    </xf>
    <xf numFmtId="0" fontId="118" fillId="0" borderId="11" xfId="0" applyFont="1" applyBorder="1" applyAlignment="1">
      <alignment horizontal="center" vertical="center"/>
    </xf>
    <xf numFmtId="0" fontId="118" fillId="0" borderId="11" xfId="0" applyFont="1" applyBorder="1" applyAlignment="1">
      <alignment horizontal="left" vertical="center" wrapText="1"/>
    </xf>
    <xf numFmtId="9" fontId="118" fillId="33" borderId="11" xfId="0" applyNumberFormat="1" applyFont="1" applyFill="1" applyBorder="1" applyAlignment="1">
      <alignment horizontal="center" vertical="center"/>
    </xf>
    <xf numFmtId="9" fontId="118" fillId="0" borderId="11" xfId="0" applyNumberFormat="1" applyFont="1" applyBorder="1" applyAlignment="1">
      <alignment horizontal="center" vertical="center"/>
    </xf>
    <xf numFmtId="0" fontId="118" fillId="0" borderId="11" xfId="0" applyFont="1" applyBorder="1" applyAlignment="1">
      <alignment vertical="center"/>
    </xf>
    <xf numFmtId="0" fontId="118" fillId="0" borderId="11" xfId="0" applyFont="1" applyBorder="1" applyAlignment="1">
      <alignment wrapText="1"/>
    </xf>
    <xf numFmtId="0" fontId="118" fillId="0" borderId="18" xfId="0" applyFont="1" applyBorder="1" applyAlignment="1">
      <alignment/>
    </xf>
    <xf numFmtId="0" fontId="118" fillId="0" borderId="0" xfId="0" applyFont="1" applyAlignment="1">
      <alignment/>
    </xf>
    <xf numFmtId="0" fontId="118" fillId="0" borderId="11" xfId="0" applyFont="1" applyBorder="1" applyAlignment="1">
      <alignment/>
    </xf>
    <xf numFmtId="0" fontId="113" fillId="0" borderId="11" xfId="0" applyFont="1" applyBorder="1" applyAlignment="1">
      <alignment horizontal="center" vertical="center"/>
    </xf>
    <xf numFmtId="0" fontId="113" fillId="0" borderId="11" xfId="0" applyFont="1" applyBorder="1" applyAlignment="1">
      <alignment horizontal="left" vertical="center" wrapText="1"/>
    </xf>
    <xf numFmtId="9" fontId="113" fillId="33" borderId="11" xfId="0" applyNumberFormat="1" applyFont="1" applyFill="1" applyBorder="1" applyAlignment="1">
      <alignment horizontal="center" vertical="center"/>
    </xf>
    <xf numFmtId="9" fontId="113" fillId="0" borderId="11" xfId="0" applyNumberFormat="1" applyFont="1" applyBorder="1" applyAlignment="1">
      <alignment horizontal="center" vertical="center"/>
    </xf>
    <xf numFmtId="0" fontId="113" fillId="0" borderId="11" xfId="0" applyFont="1" applyBorder="1" applyAlignment="1">
      <alignment vertical="center"/>
    </xf>
    <xf numFmtId="0" fontId="113" fillId="0" borderId="11" xfId="0" applyFont="1" applyBorder="1" applyAlignment="1">
      <alignment wrapText="1"/>
    </xf>
    <xf numFmtId="0" fontId="113" fillId="0" borderId="11" xfId="0" applyFont="1" applyBorder="1" applyAlignment="1">
      <alignment/>
    </xf>
    <xf numFmtId="0" fontId="113" fillId="0" borderId="0" xfId="0" applyFont="1" applyAlignment="1">
      <alignment/>
    </xf>
    <xf numFmtId="0" fontId="115" fillId="0" borderId="11" xfId="0" applyFont="1" applyBorder="1" applyAlignment="1">
      <alignment horizontal="center" vertical="center"/>
    </xf>
    <xf numFmtId="0" fontId="115" fillId="0" borderId="11" xfId="0" applyFont="1" applyBorder="1" applyAlignment="1">
      <alignment horizontal="left" vertical="center" wrapText="1"/>
    </xf>
    <xf numFmtId="9" fontId="115" fillId="33" borderId="11" xfId="0" applyNumberFormat="1" applyFont="1" applyFill="1" applyBorder="1" applyAlignment="1">
      <alignment horizontal="center" vertical="center"/>
    </xf>
    <xf numFmtId="9" fontId="115" fillId="0" borderId="11" xfId="0" applyNumberFormat="1" applyFont="1" applyBorder="1" applyAlignment="1">
      <alignment horizontal="center" vertical="center"/>
    </xf>
    <xf numFmtId="0" fontId="115" fillId="0" borderId="11" xfId="0" applyFont="1" applyBorder="1" applyAlignment="1">
      <alignment vertical="center"/>
    </xf>
    <xf numFmtId="0" fontId="115" fillId="0" borderId="11" xfId="0" applyFont="1" applyBorder="1" applyAlignment="1">
      <alignment wrapText="1"/>
    </xf>
    <xf numFmtId="0" fontId="115" fillId="0" borderId="11" xfId="0" applyFont="1" applyBorder="1" applyAlignment="1">
      <alignment/>
    </xf>
    <xf numFmtId="0" fontId="115" fillId="0" borderId="0" xfId="0" applyFont="1" applyAlignment="1">
      <alignment/>
    </xf>
    <xf numFmtId="0" fontId="0" fillId="0" borderId="0" xfId="0"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1" fillId="0" borderId="20" xfId="0" applyFont="1" applyBorder="1" applyAlignment="1">
      <alignment vertical="center"/>
    </xf>
    <xf numFmtId="0" fontId="1" fillId="0" borderId="0" xfId="0" applyFont="1" applyAlignment="1">
      <alignment vertical="center"/>
    </xf>
    <xf numFmtId="0" fontId="0" fillId="0" borderId="20" xfId="0" applyFont="1" applyBorder="1" applyAlignment="1">
      <alignment vertical="center"/>
    </xf>
    <xf numFmtId="0" fontId="0" fillId="0" borderId="20" xfId="0" applyBorder="1" applyAlignment="1">
      <alignment vertical="center"/>
    </xf>
    <xf numFmtId="0" fontId="1" fillId="0" borderId="20" xfId="0" applyFont="1" applyBorder="1" applyAlignment="1">
      <alignment vertical="center" wrapText="1"/>
    </xf>
    <xf numFmtId="0" fontId="0" fillId="0" borderId="21" xfId="0" applyBorder="1" applyAlignment="1">
      <alignment vertical="center"/>
    </xf>
    <xf numFmtId="0" fontId="0" fillId="0" borderId="20" xfId="0" applyFont="1" applyBorder="1" applyAlignment="1">
      <alignment horizontal="left" vertical="center" indent="2"/>
    </xf>
    <xf numFmtId="0" fontId="38" fillId="37" borderId="22" xfId="0" applyFont="1" applyFill="1" applyBorder="1" applyAlignment="1">
      <alignment vertical="center"/>
    </xf>
    <xf numFmtId="0" fontId="37" fillId="34" borderId="0" xfId="0" applyFont="1" applyFill="1" applyAlignment="1">
      <alignment horizontal="center"/>
    </xf>
    <xf numFmtId="0" fontId="39" fillId="34" borderId="0" xfId="0" applyFont="1" applyFill="1" applyAlignment="1">
      <alignment horizontal="center" wrapText="1"/>
    </xf>
    <xf numFmtId="0" fontId="37" fillId="34" borderId="0" xfId="0" applyFont="1" applyFill="1" applyAlignment="1">
      <alignment horizontal="center" vertical="top" wrapText="1"/>
    </xf>
    <xf numFmtId="0" fontId="19"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4" fillId="0" borderId="0" xfId="0" applyFont="1" applyFill="1" applyBorder="1" applyAlignment="1" applyProtection="1">
      <alignment horizontal="center"/>
      <protection/>
    </xf>
    <xf numFmtId="174" fontId="3" fillId="33" borderId="0" xfId="0" applyNumberFormat="1" applyFont="1" applyFill="1" applyBorder="1" applyAlignment="1" applyProtection="1">
      <alignment horizontal="center"/>
      <protection locked="0"/>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174" fontId="1" fillId="0" borderId="0" xfId="0" applyNumberFormat="1"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5"/>
          <c:w val="0.93725"/>
          <c:h val="0.8652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55224668"/>
        <c:axId val="27259965"/>
      </c:barChart>
      <c:catAx>
        <c:axId val="5522466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7259965"/>
        <c:crosses val="autoZero"/>
        <c:auto val="0"/>
        <c:lblOffset val="100"/>
        <c:tickLblSkip val="1"/>
        <c:noMultiLvlLbl val="0"/>
      </c:catAx>
      <c:valAx>
        <c:axId val="27259965"/>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224668"/>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a:t>
            </a:r>
            <a:r>
              <a:rPr lang="en-US" cap="none" sz="1425" b="1" i="0" u="none" baseline="0">
                <a:solidFill>
                  <a:srgbClr val="000000"/>
                </a:solidFill>
                <a:latin typeface="Arial"/>
                <a:ea typeface="Arial"/>
                <a:cs typeface="Arial"/>
              </a:rPr>
              <a:t>s</a:t>
            </a:r>
          </a:p>
        </c:rich>
      </c:tx>
      <c:layout>
        <c:manualLayout>
          <c:xMode val="factor"/>
          <c:yMode val="factor"/>
          <c:x val="-0.00625"/>
          <c:y val="-0.00175"/>
        </c:manualLayout>
      </c:layout>
      <c:spPr>
        <a:noFill/>
        <a:ln>
          <a:noFill/>
        </a:ln>
      </c:spPr>
    </c:title>
    <c:plotArea>
      <c:layout>
        <c:manualLayout>
          <c:xMode val="edge"/>
          <c:yMode val="edge"/>
          <c:x val="0"/>
          <c:y val="0.0855"/>
          <c:w val="1"/>
          <c:h val="0.7747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44013094"/>
        <c:axId val="60573527"/>
      </c:barChart>
      <c:catAx>
        <c:axId val="4401309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3600000"/>
          <a:lstStyle/>
          <a:p>
            <a:pPr>
              <a:defRPr lang="en-US" cap="none" sz="700" b="0" i="0" u="none" baseline="0">
                <a:solidFill>
                  <a:srgbClr val="000000"/>
                </a:solidFill>
              </a:defRPr>
            </a:pPr>
          </a:p>
        </c:txPr>
        <c:crossAx val="60573527"/>
        <c:crosses val="autoZero"/>
        <c:auto val="0"/>
        <c:lblOffset val="100"/>
        <c:tickLblSkip val="1"/>
        <c:noMultiLvlLbl val="0"/>
      </c:catAx>
      <c:valAx>
        <c:axId val="60573527"/>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013094"/>
        <c:crossesAt val="1"/>
        <c:crossBetween val="between"/>
        <c:dispUnits/>
      </c:valAx>
      <c:spPr>
        <a:noFill/>
        <a:ln>
          <a:noFill/>
        </a:ln>
      </c:spPr>
    </c:plotArea>
    <c:legend>
      <c:legendPos val="r"/>
      <c:layout>
        <c:manualLayout>
          <c:xMode val="edge"/>
          <c:yMode val="edge"/>
          <c:x val="0.73975"/>
          <c:y val="0.91525"/>
          <c:w val="0.22925"/>
          <c:h val="0.080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325"/>
          <c:w val="0.93725"/>
          <c:h val="0.867"/>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8290832"/>
        <c:axId val="7508625"/>
      </c:barChart>
      <c:catAx>
        <c:axId val="829083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7508625"/>
        <c:crosses val="autoZero"/>
        <c:auto val="0"/>
        <c:lblOffset val="100"/>
        <c:tickLblSkip val="1"/>
        <c:noMultiLvlLbl val="0"/>
      </c:catAx>
      <c:valAx>
        <c:axId val="7508625"/>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290832"/>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critères</a:t>
            </a:r>
          </a:p>
        </c:rich>
      </c:tx>
      <c:layout>
        <c:manualLayout>
          <c:xMode val="factor"/>
          <c:yMode val="factor"/>
          <c:x val="-0.00625"/>
          <c:y val="-0.0015"/>
        </c:manualLayout>
      </c:layout>
      <c:spPr>
        <a:noFill/>
        <a:ln>
          <a:noFill/>
        </a:ln>
      </c:spPr>
    </c:title>
    <c:plotArea>
      <c:layout>
        <c:manualLayout>
          <c:xMode val="edge"/>
          <c:yMode val="edge"/>
          <c:x val="0.00275"/>
          <c:y val="0.091"/>
          <c:w val="0.9865"/>
          <c:h val="0.808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468762"/>
        <c:axId val="4218859"/>
      </c:barChart>
      <c:catAx>
        <c:axId val="468762"/>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1"/>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4500000"/>
          <a:lstStyle/>
          <a:p>
            <a:pPr>
              <a:defRPr lang="en-US" cap="none" sz="700" b="0" i="0" u="none" baseline="0">
                <a:solidFill>
                  <a:srgbClr val="000000"/>
                </a:solidFill>
              </a:defRPr>
            </a:pPr>
          </a:p>
        </c:txPr>
        <c:crossAx val="4218859"/>
        <c:crosses val="autoZero"/>
        <c:auto val="0"/>
        <c:lblOffset val="100"/>
        <c:tickLblSkip val="1"/>
        <c:noMultiLvlLbl val="0"/>
      </c:catAx>
      <c:valAx>
        <c:axId val="4218859"/>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8762"/>
        <c:crossesAt val="1"/>
        <c:crossBetween val="between"/>
        <c:dispUnits/>
      </c:valAx>
      <c:spPr>
        <a:noFill/>
        <a:ln>
          <a:noFill/>
        </a:ln>
      </c:spPr>
    </c:plotArea>
    <c:legend>
      <c:legendPos val="r"/>
      <c:layout>
        <c:manualLayout>
          <c:xMode val="edge"/>
          <c:yMode val="edge"/>
          <c:x val="0.70875"/>
          <c:y val="0.93375"/>
          <c:w val="0.232"/>
          <c:h val="0.051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325"/>
          <c:y val="-0.00175"/>
        </c:manualLayout>
      </c:layout>
      <c:spPr>
        <a:noFill/>
        <a:ln>
          <a:noFill/>
        </a:ln>
      </c:spPr>
    </c:title>
    <c:plotArea>
      <c:layout>
        <c:manualLayout>
          <c:xMode val="edge"/>
          <c:yMode val="edge"/>
          <c:x val="0.0605"/>
          <c:y val="0.14475"/>
          <c:w val="0.93675"/>
          <c:h val="0.8015"/>
        </c:manualLayout>
      </c:layout>
      <c:barChart>
        <c:barDir val="bar"/>
        <c:grouping val="clustered"/>
        <c:varyColors val="0"/>
        <c:ser>
          <c:idx val="0"/>
          <c:order val="0"/>
          <c:tx>
            <c:v>Année 2015</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Comparaison2015et2017!$D$10:$D$39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Année 2017</c:v>
          </c:tx>
          <c:spPr>
            <a:solidFill>
              <a:srgbClr val="993366"/>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Comparaison2015et2017!$G$10:$G$39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0"/>
        <c:axId val="37969732"/>
        <c:axId val="6183269"/>
      </c:barChart>
      <c:catAx>
        <c:axId val="3796973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183269"/>
        <c:crosses val="autoZero"/>
        <c:auto val="0"/>
        <c:lblOffset val="100"/>
        <c:tickLblSkip val="1"/>
        <c:noMultiLvlLbl val="0"/>
      </c:catAx>
      <c:valAx>
        <c:axId val="6183269"/>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969732"/>
        <c:crossesAt val="1"/>
        <c:crossBetween val="between"/>
        <c:dispUnits/>
      </c:valAx>
      <c:spPr>
        <a:noFill/>
        <a:ln>
          <a:noFill/>
        </a:ln>
      </c:spPr>
    </c:plotArea>
    <c:legend>
      <c:legendPos val="t"/>
      <c:legendEntry>
        <c:idx val="0"/>
        <c:txPr>
          <a:bodyPr vert="horz" rot="0"/>
          <a:lstStyle/>
          <a:p>
            <a:pPr>
              <a:defRPr lang="en-US" cap="none" sz="925" b="1" i="0" u="none" baseline="0">
                <a:solidFill>
                  <a:srgbClr val="000000"/>
                </a:solidFill>
                <a:latin typeface="Arial"/>
                <a:ea typeface="Arial"/>
                <a:cs typeface="Arial"/>
              </a:defRPr>
            </a:pPr>
          </a:p>
        </c:txPr>
      </c:legendEntry>
      <c:legendEntry>
        <c:idx val="1"/>
        <c:txPr>
          <a:bodyPr vert="horz" rot="0"/>
          <a:lstStyle/>
          <a:p>
            <a:pPr>
              <a:defRPr lang="en-US" cap="none" sz="925" b="1" i="0" u="none" baseline="0">
                <a:solidFill>
                  <a:srgbClr val="000000"/>
                </a:solidFill>
                <a:latin typeface="Arial"/>
                <a:ea typeface="Arial"/>
                <a:cs typeface="Arial"/>
              </a:defRPr>
            </a:pPr>
          </a:p>
        </c:txPr>
      </c:legendEntry>
      <c:layout>
        <c:manualLayout>
          <c:xMode val="edge"/>
          <c:yMode val="edge"/>
          <c:x val="0.7215"/>
          <c:y val="0.02525"/>
          <c:w val="0.2095"/>
          <c:h val="0.0665"/>
        </c:manualLayout>
      </c:layout>
      <c:overlay val="0"/>
      <c:spPr>
        <a:noFill/>
        <a:ln w="12700">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Graph1"/>
  <sheetViews>
    <sheetView workbookViewId="0" zoomScale="75"/>
  </sheetViews>
  <pageMargins left="0.1968503937007874" right="0.1968503937007874" top="0.6" bottom="0.47" header="0.25" footer="0"/>
  <pageSetup horizontalDpi="600" verticalDpi="600" orientation="landscape" paperSize="9"/>
  <headerFooter>
    <oddHeader>&amp;C&amp;12A renseigner : thème de l'audit</oddHeader>
    <oddFooter>&amp;L&amp;12Date de l'audit clinique&amp;C&amp;12Tour 1-histogramme&amp;R&amp;12&amp;P/&amp;N</oddFooter>
  </headerFooter>
  <drawing r:id="rId1"/>
</chartsheet>
</file>

<file path=xl/chartsheets/sheet2.xml><?xml version="1.0" encoding="utf-8"?>
<chartsheet xmlns="http://schemas.openxmlformats.org/spreadsheetml/2006/main" xmlns:r="http://schemas.openxmlformats.org/officeDocument/2006/relationships">
  <sheetPr codeName="Graph2"/>
  <sheetViews>
    <sheetView workbookViewId="0" zoomScale="75"/>
  </sheetViews>
  <pageMargins left="0.787401575" right="0.787401575" top="0.984251969" bottom="0.984251969" header="0.4921259845" footer="0.4921259845"/>
  <pageSetup horizontalDpi="600" verticalDpi="600" orientation="landscape" paperSize="9"/>
  <headerFooter>
    <oddHeader>&amp;C&amp;12A renseigner : thème de l'audit</oddHeader>
    <oddFooter>&amp;L&amp;12Date de l'audit clinique&amp;C&amp;12Tour 1-histogramme&amp;R&amp;P/&amp;N</oddFooter>
  </headerFooter>
  <drawing r:id="rId1"/>
</chartsheet>
</file>

<file path=xl/chartsheets/sheet3.xml><?xml version="1.0" encoding="utf-8"?>
<chartsheet xmlns="http://schemas.openxmlformats.org/spreadsheetml/2006/main" xmlns:r="http://schemas.openxmlformats.org/officeDocument/2006/relationships">
  <sheetPr codeName="Graph11"/>
  <sheetViews>
    <sheetView workbookViewId="0" zoomScale="75"/>
  </sheetViews>
  <pageMargins left="0.1968503937007874" right="0.1968503937007874" top="0.61" bottom="0.42" header="0.27" footer="0"/>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4.xml><?xml version="1.0" encoding="utf-8"?>
<chartsheet xmlns="http://schemas.openxmlformats.org/spreadsheetml/2006/main" xmlns:r="http://schemas.openxmlformats.org/officeDocument/2006/relationships">
  <sheetPr codeName="Graph21"/>
  <sheetViews>
    <sheetView workbookViewId="0" zoomScale="75"/>
  </sheetViews>
  <pageMargins left="0.787401575" right="0.787401575" top="0.54" bottom="0.984251969" header="0.17" footer="0.4921259845"/>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5.xml><?xml version="1.0" encoding="utf-8"?>
<chartsheet xmlns="http://schemas.openxmlformats.org/spreadsheetml/2006/main" xmlns:r="http://schemas.openxmlformats.org/officeDocument/2006/relationships">
  <sheetPr codeName="Graph5"/>
  <sheetViews>
    <sheetView workbookViewId="0" zoomScale="75"/>
  </sheetViews>
  <pageMargins left="0.787401575" right="0.787401575" top="0.984251969" bottom="0.984251969" header="0.4921259845" footer="0.4921259845"/>
  <pageSetup horizontalDpi="600" verticalDpi="600" orientation="landscape" paperSize="9"/>
  <headerFooter>
    <oddHeader>&amp;C&amp;12Thème de l'audit (à renseigner)</oddHeader>
    <oddFooter>&amp;L&amp;12Date des 2 audits cliniques&amp;C&amp;12Tours 1 et 2-comparaison&amp;R&amp;12&amp;P/&amp;N</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0</xdr:col>
      <xdr:colOff>12049125</xdr:colOff>
      <xdr:row>43</xdr:row>
      <xdr:rowOff>0</xdr:rowOff>
    </xdr:to>
    <xdr:sp>
      <xdr:nvSpPr>
        <xdr:cNvPr id="1" name="Rectangle 4"/>
        <xdr:cNvSpPr>
          <a:spLocks/>
        </xdr:cNvSpPr>
      </xdr:nvSpPr>
      <xdr:spPr>
        <a:xfrm>
          <a:off x="0" y="20040600"/>
          <a:ext cx="12049125" cy="4667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304800</xdr:rowOff>
    </xdr:from>
    <xdr:to>
      <xdr:col>0</xdr:col>
      <xdr:colOff>12049125</xdr:colOff>
      <xdr:row>45</xdr:row>
      <xdr:rowOff>0</xdr:rowOff>
    </xdr:to>
    <xdr:sp>
      <xdr:nvSpPr>
        <xdr:cNvPr id="2" name="Rectangle 5"/>
        <xdr:cNvSpPr>
          <a:spLocks/>
        </xdr:cNvSpPr>
      </xdr:nvSpPr>
      <xdr:spPr>
        <a:xfrm>
          <a:off x="0" y="20812125"/>
          <a:ext cx="12049125" cy="4286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0</xdr:col>
      <xdr:colOff>12049125</xdr:colOff>
      <xdr:row>39</xdr:row>
      <xdr:rowOff>38100</xdr:rowOff>
    </xdr:to>
    <xdr:sp>
      <xdr:nvSpPr>
        <xdr:cNvPr id="3" name="Rectangle 6"/>
        <xdr:cNvSpPr>
          <a:spLocks/>
        </xdr:cNvSpPr>
      </xdr:nvSpPr>
      <xdr:spPr>
        <a:xfrm>
          <a:off x="0" y="18040350"/>
          <a:ext cx="12049125"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19050</xdr:rowOff>
    </xdr:from>
    <xdr:to>
      <xdr:col>0</xdr:col>
      <xdr:colOff>12049125</xdr:colOff>
      <xdr:row>41</xdr:row>
      <xdr:rowOff>19050</xdr:rowOff>
    </xdr:to>
    <xdr:sp>
      <xdr:nvSpPr>
        <xdr:cNvPr id="4" name="Rectangle 7"/>
        <xdr:cNvSpPr>
          <a:spLocks/>
        </xdr:cNvSpPr>
      </xdr:nvSpPr>
      <xdr:spPr>
        <a:xfrm>
          <a:off x="0" y="19069050"/>
          <a:ext cx="12049125" cy="6572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xdr:row>
      <xdr:rowOff>314325</xdr:rowOff>
    </xdr:from>
    <xdr:to>
      <xdr:col>0</xdr:col>
      <xdr:colOff>12039600</xdr:colOff>
      <xdr:row>36</xdr:row>
      <xdr:rowOff>19050</xdr:rowOff>
    </xdr:to>
    <xdr:sp>
      <xdr:nvSpPr>
        <xdr:cNvPr id="5" name="Rectangle 8"/>
        <xdr:cNvSpPr>
          <a:spLocks/>
        </xdr:cNvSpPr>
      </xdr:nvSpPr>
      <xdr:spPr>
        <a:xfrm>
          <a:off x="0" y="16868775"/>
          <a:ext cx="12039600"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314325</xdr:rowOff>
    </xdr:from>
    <xdr:to>
      <xdr:col>0</xdr:col>
      <xdr:colOff>12049125</xdr:colOff>
      <xdr:row>33</xdr:row>
      <xdr:rowOff>9525</xdr:rowOff>
    </xdr:to>
    <xdr:sp>
      <xdr:nvSpPr>
        <xdr:cNvPr id="6" name="Rectangle 9"/>
        <xdr:cNvSpPr>
          <a:spLocks/>
        </xdr:cNvSpPr>
      </xdr:nvSpPr>
      <xdr:spPr>
        <a:xfrm>
          <a:off x="0" y="11849100"/>
          <a:ext cx="12049125" cy="47148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314325</xdr:rowOff>
    </xdr:from>
    <xdr:to>
      <xdr:col>0</xdr:col>
      <xdr:colOff>12049125</xdr:colOff>
      <xdr:row>23</xdr:row>
      <xdr:rowOff>19050</xdr:rowOff>
    </xdr:to>
    <xdr:sp>
      <xdr:nvSpPr>
        <xdr:cNvPr id="7" name="Rectangle 10"/>
        <xdr:cNvSpPr>
          <a:spLocks/>
        </xdr:cNvSpPr>
      </xdr:nvSpPr>
      <xdr:spPr>
        <a:xfrm>
          <a:off x="0" y="7372350"/>
          <a:ext cx="12049125" cy="41814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4572000</xdr:colOff>
      <xdr:row>0</xdr:row>
      <xdr:rowOff>495300</xdr:rowOff>
    </xdr:from>
    <xdr:to>
      <xdr:col>0</xdr:col>
      <xdr:colOff>5924550</xdr:colOff>
      <xdr:row>1</xdr:row>
      <xdr:rowOff>28575</xdr:rowOff>
    </xdr:to>
    <xdr:grpSp>
      <xdr:nvGrpSpPr>
        <xdr:cNvPr id="1" name="Groupe 5"/>
        <xdr:cNvGrpSpPr>
          <a:grpSpLocks/>
        </xdr:cNvGrpSpPr>
      </xdr:nvGrpSpPr>
      <xdr:grpSpPr>
        <a:xfrm>
          <a:off x="4572000" y="495300"/>
          <a:ext cx="1352550" cy="561975"/>
          <a:chOff x="4610100" y="514350"/>
          <a:chExt cx="1352550" cy="561975"/>
        </a:xfrm>
        <a:solidFill>
          <a:srgbClr val="FFFFFF"/>
        </a:solidFill>
      </xdr:grpSpPr>
      <xdr:sp>
        <xdr:nvSpPr>
          <xdr:cNvPr id="2" name="ZoneTexte 1"/>
          <xdr:cNvSpPr txBox="1">
            <a:spLocks noChangeArrowheads="1"/>
          </xdr:cNvSpPr>
        </xdr:nvSpPr>
        <xdr:spPr>
          <a:xfrm>
            <a:off x="4610100" y="514350"/>
            <a:ext cx="1352550" cy="561975"/>
          </a:xfrm>
          <a:prstGeom prst="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l">
              <a:defRPr/>
            </a:pPr>
            <a:r>
              <a:rPr lang="en-US" cap="none" sz="800" b="1" i="0" u="none" baseline="0">
                <a:solidFill>
                  <a:srgbClr val="FFFFFF"/>
                </a:solidFill>
                <a:latin typeface="Calibri"/>
                <a:ea typeface="Calibri"/>
                <a:cs typeface="Calibri"/>
              </a:rPr>
              <a:t>Fiche méthode "Audit Clinique" - HAS - Mai 2014 :
</a:t>
            </a:r>
            <a:r>
              <a:rPr lang="en-US" cap="none" sz="800" b="0" i="1" u="none" baseline="0">
                <a:solidFill>
                  <a:srgbClr val="FFFFFF"/>
                </a:solidFill>
                <a:latin typeface="Calibri"/>
                <a:ea typeface="Calibri"/>
                <a:cs typeface="Calibri"/>
              </a:rPr>
              <a:t>cliquez sur l'icône                </a:t>
            </a:r>
          </a:p>
        </xdr:txBody>
      </xdr:sp>
    </xdr:grpSp>
    <xdr:clientData/>
  </xdr:twoCellAnchor>
  <xdr:twoCellAnchor editAs="oneCell">
    <xdr:from>
      <xdr:col>2</xdr:col>
      <xdr:colOff>142875</xdr:colOff>
      <xdr:row>4</xdr:row>
      <xdr:rowOff>28575</xdr:rowOff>
    </xdr:from>
    <xdr:to>
      <xdr:col>3</xdr:col>
      <xdr:colOff>390525</xdr:colOff>
      <xdr:row>5</xdr:row>
      <xdr:rowOff>276225</xdr:rowOff>
    </xdr:to>
    <xdr:pic>
      <xdr:nvPicPr>
        <xdr:cNvPr id="3" name="Image 4"/>
        <xdr:cNvPicPr preferRelativeResize="1">
          <a:picLocks noChangeAspect="1"/>
        </xdr:cNvPicPr>
      </xdr:nvPicPr>
      <xdr:blipFill>
        <a:blip r:embed="rId1"/>
        <a:stretch>
          <a:fillRect/>
        </a:stretch>
      </xdr:blipFill>
      <xdr:spPr>
        <a:xfrm>
          <a:off x="7010400" y="1771650"/>
          <a:ext cx="10096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477000"/>
    <xdr:graphicFrame>
      <xdr:nvGraphicFramePr>
        <xdr:cNvPr id="1" name="Shape 1025"/>
        <xdr:cNvGraphicFramePr/>
      </xdr:nvGraphicFramePr>
      <xdr:xfrm>
        <a:off x="0" y="0"/>
        <a:ext cx="10229850" cy="6477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515100"/>
    <xdr:graphicFrame>
      <xdr:nvGraphicFramePr>
        <xdr:cNvPr id="1" name="Shape 1025"/>
        <xdr:cNvGraphicFramePr/>
      </xdr:nvGraphicFramePr>
      <xdr:xfrm>
        <a:off x="0" y="0"/>
        <a:ext cx="10229850" cy="6515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6076950"/>
    <xdr:graphicFrame>
      <xdr:nvGraphicFramePr>
        <xdr:cNvPr id="1" name="Shape 1025"/>
        <xdr:cNvGraphicFramePr/>
      </xdr:nvGraphicFramePr>
      <xdr:xfrm>
        <a:off x="0" y="0"/>
        <a:ext cx="9163050" cy="60769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
  <dimension ref="A2:H46"/>
  <sheetViews>
    <sheetView showGridLines="0" tabSelected="1" zoomScale="50" zoomScaleNormal="50" zoomScaleSheetLayoutView="50" zoomScalePageLayoutView="0" workbookViewId="0" topLeftCell="A1">
      <selection activeCell="A21" sqref="A21"/>
    </sheetView>
  </sheetViews>
  <sheetFormatPr defaultColWidth="0" defaultRowHeight="12.75"/>
  <cols>
    <col min="1" max="1" width="180.7109375" style="6" customWidth="1"/>
    <col min="2" max="2" width="20.00390625" style="6" hidden="1" customWidth="1"/>
    <col min="3" max="3" width="22.8515625" style="6" hidden="1" customWidth="1"/>
    <col min="4" max="6" width="0" style="6" hidden="1" customWidth="1"/>
    <col min="7" max="7" width="25.421875" style="6" hidden="1" customWidth="1"/>
    <col min="8" max="9" width="15.7109375" style="6" hidden="1" customWidth="1"/>
    <col min="10" max="16384" width="0" style="6" hidden="1" customWidth="1"/>
  </cols>
  <sheetData>
    <row r="2" ht="81" customHeight="1">
      <c r="A2" s="61" t="s">
        <v>208</v>
      </c>
    </row>
    <row r="3" spans="1:8" ht="26.25">
      <c r="A3" s="46" t="s">
        <v>101</v>
      </c>
      <c r="B3" s="39"/>
      <c r="C3" s="39"/>
      <c r="D3" s="39"/>
      <c r="E3" s="39"/>
      <c r="F3" s="39"/>
      <c r="G3" s="39"/>
      <c r="H3" s="39"/>
    </row>
    <row r="4" spans="1:8" ht="20.25">
      <c r="A4" s="39"/>
      <c r="B4" s="39"/>
      <c r="C4" s="39"/>
      <c r="D4" s="39"/>
      <c r="E4" s="39"/>
      <c r="F4" s="39"/>
      <c r="G4" s="39"/>
      <c r="H4" s="39"/>
    </row>
    <row r="5" spans="1:8" ht="20.25">
      <c r="A5" s="40"/>
      <c r="B5" s="40"/>
      <c r="C5" s="40"/>
      <c r="D5" s="40"/>
      <c r="E5" s="40"/>
      <c r="F5" s="40"/>
      <c r="G5" s="40"/>
      <c r="H5" s="40"/>
    </row>
    <row r="6" spans="1:8" ht="138.75">
      <c r="A6" s="79" t="s">
        <v>209</v>
      </c>
      <c r="B6" s="40"/>
      <c r="C6" s="40"/>
      <c r="D6" s="40"/>
      <c r="E6" s="40"/>
      <c r="F6" s="40"/>
      <c r="G6" s="40"/>
      <c r="H6" s="40"/>
    </row>
    <row r="7" spans="1:8" ht="20.25">
      <c r="A7" s="40" t="s">
        <v>7</v>
      </c>
      <c r="B7" s="40"/>
      <c r="C7" s="40"/>
      <c r="D7" s="40"/>
      <c r="E7" s="40"/>
      <c r="F7" s="40"/>
      <c r="G7" s="40"/>
      <c r="H7" s="40"/>
    </row>
    <row r="8" spans="1:8" ht="20.25">
      <c r="A8" s="42"/>
      <c r="B8" s="42"/>
      <c r="C8" s="42"/>
      <c r="D8" s="42"/>
      <c r="E8" s="42"/>
      <c r="F8" s="42"/>
      <c r="G8" s="42"/>
      <c r="H8" s="42"/>
    </row>
    <row r="9" spans="1:8" ht="20.25" customHeight="1">
      <c r="A9" s="45" t="s">
        <v>76</v>
      </c>
      <c r="B9" s="43"/>
      <c r="C9" s="43"/>
      <c r="D9" s="43"/>
      <c r="E9" s="43"/>
      <c r="F9" s="43"/>
      <c r="G9" s="43"/>
      <c r="H9" s="43"/>
    </row>
    <row r="10" spans="1:8" ht="20.25">
      <c r="A10" s="41"/>
      <c r="B10" s="41"/>
      <c r="C10" s="41"/>
      <c r="D10" s="41"/>
      <c r="E10" s="41"/>
      <c r="F10" s="41"/>
      <c r="G10" s="41"/>
      <c r="H10" s="41"/>
    </row>
    <row r="11" spans="1:8" ht="30" customHeight="1">
      <c r="A11" s="47" t="s">
        <v>69</v>
      </c>
      <c r="B11" s="48"/>
      <c r="C11" s="48"/>
      <c r="D11" s="48"/>
      <c r="E11" s="48"/>
      <c r="F11" s="48"/>
      <c r="G11" s="49"/>
      <c r="H11" s="49"/>
    </row>
    <row r="12" spans="1:8" ht="30" customHeight="1">
      <c r="A12" s="47" t="s">
        <v>70</v>
      </c>
      <c r="B12" s="48"/>
      <c r="C12" s="48"/>
      <c r="D12" s="48"/>
      <c r="E12" s="48"/>
      <c r="F12" s="48"/>
      <c r="G12" s="49"/>
      <c r="H12" s="49"/>
    </row>
    <row r="13" spans="1:8" ht="30" customHeight="1">
      <c r="A13" s="47" t="s">
        <v>71</v>
      </c>
      <c r="B13" s="48"/>
      <c r="C13" s="48"/>
      <c r="D13" s="48"/>
      <c r="E13" s="48"/>
      <c r="F13" s="48"/>
      <c r="G13" s="49"/>
      <c r="H13" s="49"/>
    </row>
    <row r="14" spans="1:8" ht="30" customHeight="1">
      <c r="A14" s="50" t="s">
        <v>210</v>
      </c>
      <c r="B14" s="51"/>
      <c r="C14" s="51"/>
      <c r="D14" s="51"/>
      <c r="E14" s="51"/>
      <c r="F14" s="51"/>
      <c r="G14" s="49"/>
      <c r="H14" s="49"/>
    </row>
    <row r="15" spans="1:8" ht="26.25">
      <c r="A15" s="49"/>
      <c r="B15" s="49"/>
      <c r="C15" s="49"/>
      <c r="D15" s="49"/>
      <c r="E15" s="49"/>
      <c r="F15" s="49"/>
      <c r="G15" s="49"/>
      <c r="H15" s="49"/>
    </row>
    <row r="16" spans="1:8" ht="26.25">
      <c r="A16" s="52" t="s">
        <v>77</v>
      </c>
      <c r="B16" s="49"/>
      <c r="C16" s="49"/>
      <c r="D16" s="49"/>
      <c r="E16" s="49"/>
      <c r="F16" s="49"/>
      <c r="G16" s="49"/>
      <c r="H16" s="49"/>
    </row>
    <row r="17" spans="1:8" ht="26.25">
      <c r="A17" s="49"/>
      <c r="B17" s="49"/>
      <c r="C17" s="49"/>
      <c r="D17" s="49"/>
      <c r="E17" s="49"/>
      <c r="F17" s="49"/>
      <c r="G17" s="49"/>
      <c r="H17" s="49"/>
    </row>
    <row r="18" spans="1:8" ht="29.25" customHeight="1">
      <c r="A18" s="62" t="s">
        <v>211</v>
      </c>
      <c r="B18" s="53"/>
      <c r="C18" s="53"/>
      <c r="D18" s="53"/>
      <c r="E18" s="53"/>
      <c r="F18" s="53"/>
      <c r="G18" s="53"/>
      <c r="H18" s="53"/>
    </row>
    <row r="19" spans="1:8" ht="38.25" customHeight="1">
      <c r="A19" s="81" t="s">
        <v>247</v>
      </c>
      <c r="B19" s="53"/>
      <c r="C19" s="53"/>
      <c r="D19" s="53"/>
      <c r="E19" s="53"/>
      <c r="F19" s="53"/>
      <c r="G19" s="53"/>
      <c r="H19" s="53"/>
    </row>
    <row r="20" spans="1:8" s="38" customFormat="1" ht="51.75" customHeight="1">
      <c r="A20" s="81" t="s">
        <v>98</v>
      </c>
      <c r="B20" s="54"/>
      <c r="C20" s="54"/>
      <c r="D20" s="54"/>
      <c r="E20" s="54"/>
      <c r="F20" s="54"/>
      <c r="G20" s="54"/>
      <c r="H20" s="54"/>
    </row>
    <row r="21" spans="1:8" s="38" customFormat="1" ht="92.25" customHeight="1">
      <c r="A21" s="81" t="s">
        <v>219</v>
      </c>
      <c r="B21" s="54"/>
      <c r="C21" s="54"/>
      <c r="D21" s="54"/>
      <c r="E21" s="54"/>
      <c r="F21" s="54"/>
      <c r="G21" s="54"/>
      <c r="H21" s="54"/>
    </row>
    <row r="22" spans="1:8" ht="63" customHeight="1">
      <c r="A22" s="81" t="s">
        <v>212</v>
      </c>
      <c r="B22" s="55"/>
      <c r="C22" s="55"/>
      <c r="D22" s="55"/>
      <c r="E22" s="55"/>
      <c r="F22" s="55"/>
      <c r="G22" s="55"/>
      <c r="H22" s="55"/>
    </row>
    <row r="23" spans="1:8" s="44" customFormat="1" ht="51.75" customHeight="1">
      <c r="A23" s="81" t="s">
        <v>213</v>
      </c>
      <c r="B23" s="54"/>
      <c r="C23" s="54"/>
      <c r="D23" s="54"/>
      <c r="E23" s="54"/>
      <c r="F23" s="54"/>
      <c r="G23" s="54"/>
      <c r="H23" s="54"/>
    </row>
    <row r="24" spans="1:8" ht="26.25">
      <c r="A24" s="49"/>
      <c r="B24" s="49"/>
      <c r="C24" s="49"/>
      <c r="D24" s="49"/>
      <c r="E24" s="49"/>
      <c r="F24" s="49"/>
      <c r="G24" s="49"/>
      <c r="H24" s="49"/>
    </row>
    <row r="25" spans="1:8" ht="27.75">
      <c r="A25" s="62" t="s">
        <v>214</v>
      </c>
      <c r="B25" s="53"/>
      <c r="C25" s="53"/>
      <c r="D25" s="53"/>
      <c r="E25" s="53"/>
      <c r="F25" s="53"/>
      <c r="G25" s="53"/>
      <c r="H25" s="53"/>
    </row>
    <row r="26" spans="1:8" ht="52.5">
      <c r="A26" s="63" t="s">
        <v>102</v>
      </c>
      <c r="B26" s="56"/>
      <c r="C26" s="56"/>
      <c r="D26" s="56"/>
      <c r="E26" s="56"/>
      <c r="F26" s="57"/>
      <c r="G26" s="57"/>
      <c r="H26" s="57"/>
    </row>
    <row r="27" spans="1:8" ht="36.75" customHeight="1">
      <c r="A27" s="83" t="s">
        <v>100</v>
      </c>
      <c r="B27" s="56"/>
      <c r="C27" s="56"/>
      <c r="D27" s="56"/>
      <c r="E27" s="56"/>
      <c r="F27" s="57"/>
      <c r="G27" s="57"/>
      <c r="H27" s="57"/>
    </row>
    <row r="28" spans="1:8" ht="45.75" customHeight="1">
      <c r="A28" s="83" t="s">
        <v>99</v>
      </c>
      <c r="B28" s="56"/>
      <c r="C28" s="56"/>
      <c r="D28" s="56"/>
      <c r="E28" s="56"/>
      <c r="F28" s="57"/>
      <c r="G28" s="57"/>
      <c r="H28" s="58"/>
    </row>
    <row r="29" spans="1:8" ht="27" customHeight="1">
      <c r="A29" s="64" t="s">
        <v>72</v>
      </c>
      <c r="B29" s="56"/>
      <c r="C29" s="56"/>
      <c r="D29" s="56"/>
      <c r="E29" s="56"/>
      <c r="F29" s="57"/>
      <c r="G29" s="57"/>
      <c r="H29" s="58"/>
    </row>
    <row r="30" spans="1:8" ht="28.5" customHeight="1">
      <c r="A30" s="63" t="s">
        <v>78</v>
      </c>
      <c r="B30" s="54"/>
      <c r="C30" s="54"/>
      <c r="D30" s="54"/>
      <c r="E30" s="54"/>
      <c r="F30" s="54"/>
      <c r="G30" s="54"/>
      <c r="H30" s="54"/>
    </row>
    <row r="31" spans="1:8" ht="78.75">
      <c r="A31" s="81" t="s">
        <v>220</v>
      </c>
      <c r="B31" s="54"/>
      <c r="C31" s="54"/>
      <c r="D31" s="54"/>
      <c r="E31" s="54"/>
      <c r="F31" s="54"/>
      <c r="G31" s="54"/>
      <c r="H31" s="54"/>
    </row>
    <row r="32" spans="1:8" ht="37.5" customHeight="1">
      <c r="A32" s="81" t="s">
        <v>79</v>
      </c>
      <c r="B32" s="54"/>
      <c r="C32" s="54"/>
      <c r="D32" s="54"/>
      <c r="E32" s="54"/>
      <c r="F32" s="54"/>
      <c r="G32" s="54"/>
      <c r="H32" s="54"/>
    </row>
    <row r="33" spans="1:8" ht="34.5" customHeight="1">
      <c r="A33" s="81" t="s">
        <v>95</v>
      </c>
      <c r="B33" s="54"/>
      <c r="C33" s="54"/>
      <c r="D33" s="54"/>
      <c r="E33" s="54"/>
      <c r="F33" s="54"/>
      <c r="G33" s="54"/>
      <c r="H33" s="54"/>
    </row>
    <row r="34" spans="1:8" ht="26.25">
      <c r="A34" s="49"/>
      <c r="B34" s="49"/>
      <c r="C34" s="49"/>
      <c r="D34" s="49"/>
      <c r="E34" s="49"/>
      <c r="F34" s="49"/>
      <c r="G34" s="49"/>
      <c r="H34" s="49"/>
    </row>
    <row r="35" spans="1:8" ht="27.75">
      <c r="A35" s="62" t="s">
        <v>215</v>
      </c>
      <c r="B35" s="53"/>
      <c r="C35" s="53"/>
      <c r="D35" s="53"/>
      <c r="E35" s="53"/>
      <c r="F35" s="53"/>
      <c r="G35" s="53"/>
      <c r="H35" s="53"/>
    </row>
    <row r="36" spans="1:8" ht="36.75" customHeight="1">
      <c r="A36" s="82" t="s">
        <v>97</v>
      </c>
      <c r="B36" s="54"/>
      <c r="C36" s="54"/>
      <c r="D36" s="54"/>
      <c r="E36" s="54"/>
      <c r="F36" s="54"/>
      <c r="G36" s="54"/>
      <c r="H36" s="54"/>
    </row>
    <row r="37" spans="1:8" ht="26.25">
      <c r="A37" s="49"/>
      <c r="B37" s="49"/>
      <c r="C37" s="49"/>
      <c r="D37" s="49"/>
      <c r="E37" s="49"/>
      <c r="F37" s="49"/>
      <c r="G37" s="49"/>
      <c r="H37" s="59"/>
    </row>
    <row r="38" spans="1:8" ht="27.75">
      <c r="A38" s="62" t="s">
        <v>216</v>
      </c>
      <c r="B38" s="53"/>
      <c r="C38" s="53"/>
      <c r="D38" s="53"/>
      <c r="E38" s="53"/>
      <c r="F38" s="53"/>
      <c r="G38" s="53"/>
      <c r="H38" s="53"/>
    </row>
    <row r="39" spans="1:8" ht="36.75" customHeight="1">
      <c r="A39" s="82" t="s">
        <v>96</v>
      </c>
      <c r="B39" s="57"/>
      <c r="C39" s="57"/>
      <c r="D39" s="57"/>
      <c r="E39" s="57"/>
      <c r="F39" s="57"/>
      <c r="G39" s="57"/>
      <c r="H39" s="58"/>
    </row>
    <row r="40" spans="1:8" ht="15" customHeight="1">
      <c r="A40" s="49"/>
      <c r="B40" s="49"/>
      <c r="C40" s="49"/>
      <c r="D40" s="49"/>
      <c r="E40" s="49"/>
      <c r="F40" s="49"/>
      <c r="G40" s="49"/>
      <c r="H40" s="49"/>
    </row>
    <row r="41" spans="1:8" ht="51.75" customHeight="1">
      <c r="A41" s="65" t="s">
        <v>217</v>
      </c>
      <c r="B41" s="60"/>
      <c r="C41" s="60"/>
      <c r="D41" s="60"/>
      <c r="E41" s="60"/>
      <c r="F41" s="60"/>
      <c r="G41" s="60"/>
      <c r="H41" s="60"/>
    </row>
    <row r="42" spans="1:8" ht="26.25">
      <c r="A42" s="49"/>
      <c r="B42" s="49"/>
      <c r="C42" s="49"/>
      <c r="D42" s="49"/>
      <c r="E42" s="49"/>
      <c r="F42" s="49"/>
      <c r="G42" s="49"/>
      <c r="H42" s="59"/>
    </row>
    <row r="43" spans="1:8" ht="36.75" customHeight="1">
      <c r="A43" s="244" t="s">
        <v>218</v>
      </c>
      <c r="B43" s="245"/>
      <c r="C43" s="245"/>
      <c r="D43" s="245"/>
      <c r="E43" s="245"/>
      <c r="F43" s="245"/>
      <c r="G43" s="245"/>
      <c r="H43" s="245"/>
    </row>
    <row r="44" spans="1:8" ht="26.25">
      <c r="A44" s="49"/>
      <c r="B44" s="49"/>
      <c r="C44" s="49"/>
      <c r="D44" s="49"/>
      <c r="E44" s="49"/>
      <c r="F44" s="49"/>
      <c r="G44" s="49"/>
      <c r="H44" s="59"/>
    </row>
    <row r="45" spans="1:8" ht="31.5" customHeight="1">
      <c r="A45" s="244" t="s">
        <v>94</v>
      </c>
      <c r="B45" s="245"/>
      <c r="C45" s="245"/>
      <c r="D45" s="245"/>
      <c r="E45" s="245"/>
      <c r="F45" s="245"/>
      <c r="G45" s="245"/>
      <c r="H45" s="245"/>
    </row>
    <row r="46" ht="26.25">
      <c r="A46" s="139" t="s">
        <v>103</v>
      </c>
    </row>
  </sheetData>
  <sheetProtection/>
  <mergeCells count="2">
    <mergeCell ref="A43:H43"/>
    <mergeCell ref="A45:H45"/>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2"/>
  <headerFooter alignWithMargins="0">
    <oddFooter>&amp;L&amp;8CoRéMéDiMS-OMEDIT-MiP&amp;C&amp;F - &amp;A&amp;R&amp;P / &amp;N</oddFooter>
  </headerFooter>
  <drawing r:id="rId1"/>
</worksheet>
</file>

<file path=xl/worksheets/sheet2.xml><?xml version="1.0" encoding="utf-8"?>
<worksheet xmlns="http://schemas.openxmlformats.org/spreadsheetml/2006/main" xmlns:r="http://schemas.openxmlformats.org/officeDocument/2006/relationships">
  <dimension ref="A1:A42"/>
  <sheetViews>
    <sheetView zoomScalePageLayoutView="0" workbookViewId="0" topLeftCell="A1">
      <selection activeCell="A21" sqref="A21"/>
    </sheetView>
  </sheetViews>
  <sheetFormatPr defaultColWidth="11.421875" defaultRowHeight="12.75"/>
  <cols>
    <col min="1" max="1" width="91.57421875" style="0" customWidth="1"/>
  </cols>
  <sheetData>
    <row r="1" s="6" customFormat="1" ht="81" customHeight="1">
      <c r="A1" s="243" t="s">
        <v>208</v>
      </c>
    </row>
    <row r="2" s="6" customFormat="1" ht="15.75">
      <c r="A2" s="241" t="s">
        <v>221</v>
      </c>
    </row>
    <row r="3" s="6" customFormat="1" ht="27" customHeight="1">
      <c r="A3" s="242" t="s">
        <v>244</v>
      </c>
    </row>
    <row r="4" ht="13.5" thickBot="1"/>
    <row r="5" s="230" customFormat="1" ht="26.25" customHeight="1">
      <c r="A5" s="240" t="s">
        <v>222</v>
      </c>
    </row>
    <row r="6" s="230" customFormat="1" ht="86.25" customHeight="1" thickBot="1">
      <c r="A6" s="232" t="s">
        <v>248</v>
      </c>
    </row>
    <row r="7" s="230" customFormat="1" ht="13.5" thickBot="1"/>
    <row r="8" s="230" customFormat="1" ht="26.25" customHeight="1">
      <c r="A8" s="240" t="s">
        <v>223</v>
      </c>
    </row>
    <row r="9" s="230" customFormat="1" ht="104.25" customHeight="1" thickBot="1">
      <c r="A9" s="232" t="s">
        <v>249</v>
      </c>
    </row>
    <row r="10" s="230" customFormat="1" ht="13.5" thickBot="1"/>
    <row r="11" s="230" customFormat="1" ht="28.5" customHeight="1">
      <c r="A11" s="240" t="s">
        <v>224</v>
      </c>
    </row>
    <row r="12" s="230" customFormat="1" ht="60.75" customHeight="1">
      <c r="A12" s="231" t="s">
        <v>225</v>
      </c>
    </row>
    <row r="13" s="230" customFormat="1" ht="45" customHeight="1">
      <c r="A13" s="231" t="s">
        <v>227</v>
      </c>
    </row>
    <row r="14" s="230" customFormat="1" ht="69.75" customHeight="1">
      <c r="A14" s="231" t="s">
        <v>228</v>
      </c>
    </row>
    <row r="15" s="230" customFormat="1" ht="53.25" customHeight="1">
      <c r="A15" s="231" t="s">
        <v>245</v>
      </c>
    </row>
    <row r="16" s="230" customFormat="1" ht="43.5" customHeight="1" thickBot="1">
      <c r="A16" s="232" t="s">
        <v>226</v>
      </c>
    </row>
    <row r="17" s="230" customFormat="1" ht="13.5" thickBot="1"/>
    <row r="18" s="230" customFormat="1" ht="29.25" customHeight="1">
      <c r="A18" s="240" t="s">
        <v>229</v>
      </c>
    </row>
    <row r="19" s="230" customFormat="1" ht="40.5" customHeight="1">
      <c r="A19" s="231" t="s">
        <v>231</v>
      </c>
    </row>
    <row r="20" s="230" customFormat="1" ht="94.5" customHeight="1">
      <c r="A20" s="231" t="s">
        <v>230</v>
      </c>
    </row>
    <row r="21" s="230" customFormat="1" ht="46.5" customHeight="1" thickBot="1">
      <c r="A21" s="232" t="s">
        <v>246</v>
      </c>
    </row>
    <row r="22" s="230" customFormat="1" ht="13.5" thickBot="1"/>
    <row r="23" s="230" customFormat="1" ht="22.5" customHeight="1">
      <c r="A23" s="240" t="s">
        <v>232</v>
      </c>
    </row>
    <row r="24" s="230" customFormat="1" ht="22.5" customHeight="1">
      <c r="A24" s="231" t="s">
        <v>233</v>
      </c>
    </row>
    <row r="25" s="234" customFormat="1" ht="22.5" customHeight="1">
      <c r="A25" s="233" t="s">
        <v>238</v>
      </c>
    </row>
    <row r="26" s="230" customFormat="1" ht="22.5" customHeight="1">
      <c r="A26" s="235" t="s">
        <v>239</v>
      </c>
    </row>
    <row r="27" s="230" customFormat="1" ht="22.5" customHeight="1">
      <c r="A27" s="239" t="s">
        <v>234</v>
      </c>
    </row>
    <row r="28" s="230" customFormat="1" ht="22.5" customHeight="1">
      <c r="A28" s="239" t="s">
        <v>235</v>
      </c>
    </row>
    <row r="29" s="230" customFormat="1" ht="12" customHeight="1">
      <c r="A29" s="239"/>
    </row>
    <row r="30" s="230" customFormat="1" ht="19.5" customHeight="1">
      <c r="A30" s="233" t="s">
        <v>237</v>
      </c>
    </row>
    <row r="31" s="230" customFormat="1" ht="19.5" customHeight="1">
      <c r="A31" s="236" t="s">
        <v>97</v>
      </c>
    </row>
    <row r="32" s="230" customFormat="1" ht="12.75">
      <c r="A32" s="236"/>
    </row>
    <row r="33" s="230" customFormat="1" ht="19.5" customHeight="1">
      <c r="A33" s="233" t="s">
        <v>236</v>
      </c>
    </row>
    <row r="34" s="230" customFormat="1" ht="19.5" customHeight="1">
      <c r="A34" s="236" t="s">
        <v>96</v>
      </c>
    </row>
    <row r="35" s="230" customFormat="1" ht="12.75">
      <c r="A35" s="236"/>
    </row>
    <row r="36" s="230" customFormat="1" ht="39.75" customHeight="1">
      <c r="A36" s="237" t="s">
        <v>240</v>
      </c>
    </row>
    <row r="37" s="230" customFormat="1" ht="12.75">
      <c r="A37" s="236"/>
    </row>
    <row r="38" s="230" customFormat="1" ht="19.5" customHeight="1">
      <c r="A38" s="233" t="s">
        <v>241</v>
      </c>
    </row>
    <row r="39" s="230" customFormat="1" ht="12.75">
      <c r="A39" s="236"/>
    </row>
    <row r="40" s="230" customFormat="1" ht="25.5">
      <c r="A40" s="231" t="s">
        <v>243</v>
      </c>
    </row>
    <row r="41" s="230" customFormat="1" ht="25.5">
      <c r="A41" s="231" t="s">
        <v>242</v>
      </c>
    </row>
    <row r="42" s="230" customFormat="1" ht="13.5" thickBot="1">
      <c r="A42" s="238"/>
    </row>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4"/>
  <headerFooter alignWithMargins="0">
    <oddFooter>&amp;L&amp;8CoRéMéDiMS-OMEDIT-MiP&amp;C&amp;F - &amp;A&amp;R&amp;P / &amp;N</oddFooter>
  </headerFooter>
  <rowBreaks count="1" manualBreakCount="1">
    <brk id="17" max="255" man="1"/>
  </rowBreaks>
  <drawing r:id="rId3"/>
  <legacyDrawing r:id="rId2"/>
  <oleObjects>
    <oleObject progId="AcroExch.Document.11" dvAspect="DVASPECT_ICON" shapeId="352675" r:id="rId1"/>
  </oleObjects>
</worksheet>
</file>

<file path=xl/worksheets/sheet3.xml><?xml version="1.0" encoding="utf-8"?>
<worksheet xmlns="http://schemas.openxmlformats.org/spreadsheetml/2006/main" xmlns:r="http://schemas.openxmlformats.org/officeDocument/2006/relationships">
  <sheetPr codeName="Feuil2"/>
  <dimension ref="A1:HC88"/>
  <sheetViews>
    <sheetView showGridLines="0" zoomScalePageLayoutView="0" workbookViewId="0" topLeftCell="A1">
      <pane xSplit="3" ySplit="8" topLeftCell="D9" activePane="bottomRight" state="frozen"/>
      <selection pane="topLeft" activeCell="A21" sqref="A21"/>
      <selection pane="topRight" activeCell="A21" sqref="A21"/>
      <selection pane="bottomLeft" activeCell="A21" sqref="A21"/>
      <selection pane="bottomRight" activeCell="A21" sqref="A21"/>
    </sheetView>
  </sheetViews>
  <sheetFormatPr defaultColWidth="3.00390625" defaultRowHeight="12.75" zeroHeight="1"/>
  <cols>
    <col min="1" max="1" width="9.851562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0039062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39" width="7.7109375" style="10" hidden="1" customWidth="1"/>
    <col min="40" max="40" width="4.8515625" style="10" hidden="1" customWidth="1"/>
    <col min="41" max="210" width="3.00390625" style="10" hidden="1" customWidth="1"/>
    <col min="211" max="211" width="4.28125" style="10" customWidth="1"/>
    <col min="212" max="16384" width="3.00390625" style="10" customWidth="1"/>
  </cols>
  <sheetData>
    <row r="1" spans="1:211" ht="15">
      <c r="A1" s="30" t="s">
        <v>41</v>
      </c>
      <c r="B1" s="9"/>
      <c r="C1" s="9"/>
      <c r="D1" s="29"/>
      <c r="E1" s="9"/>
      <c r="F1" s="31" t="s">
        <v>68</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G3" s="9"/>
      <c r="H3" s="9"/>
      <c r="I3" s="9"/>
      <c r="J3" s="9"/>
      <c r="K3" s="9"/>
      <c r="L3" s="30" t="s">
        <v>73</v>
      </c>
      <c r="M3" s="9"/>
      <c r="N3" s="9"/>
      <c r="O3" s="9"/>
      <c r="P3" s="8"/>
      <c r="Q3" s="9"/>
      <c r="R3" s="8"/>
      <c r="S3" s="8"/>
      <c r="HC3" s="13">
        <v>8</v>
      </c>
    </row>
    <row r="4" spans="1:19" ht="15">
      <c r="A4" s="31"/>
      <c r="B4" s="32"/>
      <c r="C4" s="9"/>
      <c r="D4" s="9"/>
      <c r="E4" s="9"/>
      <c r="G4" s="9"/>
      <c r="H4" s="9"/>
      <c r="I4" s="9"/>
      <c r="J4" s="9"/>
      <c r="K4" s="9"/>
      <c r="L4" s="30" t="s">
        <v>74</v>
      </c>
      <c r="M4" s="9"/>
      <c r="N4" s="9"/>
      <c r="O4" s="9"/>
      <c r="P4" s="8"/>
      <c r="Q4" s="9"/>
      <c r="R4" s="8"/>
      <c r="S4" s="8"/>
    </row>
    <row r="5" spans="1:19" ht="15">
      <c r="A5" s="11" t="s">
        <v>61</v>
      </c>
      <c r="B5" s="8"/>
      <c r="C5" s="8"/>
      <c r="D5" s="8"/>
      <c r="E5" s="8"/>
      <c r="G5" s="8"/>
      <c r="H5" s="8"/>
      <c r="I5" s="8"/>
      <c r="J5" s="8"/>
      <c r="K5" s="8"/>
      <c r="L5" s="7" t="s">
        <v>75</v>
      </c>
      <c r="M5" s="8"/>
      <c r="N5" s="8"/>
      <c r="O5" s="8"/>
      <c r="P5" s="8"/>
      <c r="Q5" s="9"/>
      <c r="R5" s="8"/>
      <c r="S5" s="8"/>
    </row>
    <row r="6" spans="1:33" ht="15">
      <c r="A6" s="11"/>
      <c r="B6" s="33">
        <v>80</v>
      </c>
      <c r="C6" s="8"/>
      <c r="D6" s="74"/>
      <c r="E6" s="74"/>
      <c r="F6" s="74"/>
      <c r="G6" s="74"/>
      <c r="H6" s="74"/>
      <c r="I6" s="74"/>
      <c r="J6" s="74"/>
      <c r="K6" s="74"/>
      <c r="L6" s="74"/>
      <c r="M6" s="74"/>
      <c r="N6" s="74"/>
      <c r="O6" s="74"/>
      <c r="P6" s="74"/>
      <c r="Q6" s="74"/>
      <c r="R6" s="74"/>
      <c r="S6" s="74"/>
      <c r="T6" s="74"/>
      <c r="U6" s="74"/>
      <c r="V6" s="74"/>
      <c r="W6" s="74"/>
      <c r="X6" s="74"/>
      <c r="Y6" s="74"/>
      <c r="Z6" s="74"/>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146" t="str">
        <f>Intitulés!B3</f>
        <v>C1</v>
      </c>
      <c r="E8" s="25" t="str">
        <f>Intitulés!B4</f>
        <v>C2</v>
      </c>
      <c r="F8" s="25" t="str">
        <f>Intitulés!B5</f>
        <v>C3</v>
      </c>
      <c r="G8" s="25" t="str">
        <f>Intitulés!B6</f>
        <v>C4</v>
      </c>
      <c r="H8" s="25" t="str">
        <f>Intitulés!B7</f>
        <v>C5</v>
      </c>
      <c r="I8" s="147" t="str">
        <f>Intitulés!B8</f>
        <v>C6</v>
      </c>
      <c r="J8" s="147" t="str">
        <f>Intitulés!B9</f>
        <v>C7</v>
      </c>
      <c r="K8" s="147" t="str">
        <f>Intitulés!B10</f>
        <v>C8</v>
      </c>
      <c r="L8" s="147" t="str">
        <f>Intitulés!B11</f>
        <v>C9</v>
      </c>
      <c r="M8" s="148" t="str">
        <f>Intitulés!B12</f>
        <v>C10</v>
      </c>
      <c r="N8" s="148" t="str">
        <f>Intitulés!B13</f>
        <v>C11</v>
      </c>
      <c r="O8" s="148" t="str">
        <f>Intitulés!B14</f>
        <v>C12</v>
      </c>
      <c r="P8" s="149" t="str">
        <f>Intitulés!B15</f>
        <v>C13</v>
      </c>
      <c r="Q8" s="149" t="str">
        <f>Intitulés!B16</f>
        <v>C14</v>
      </c>
      <c r="R8" s="149" t="str">
        <f>Intitulés!B17</f>
        <v>C15</v>
      </c>
      <c r="S8" s="149" t="str">
        <f>Intitulés!B18</f>
        <v>C16</v>
      </c>
      <c r="T8" s="146" t="str">
        <f>Intitulés!B19</f>
        <v>C17</v>
      </c>
      <c r="U8" s="146" t="str">
        <f>Intitulés!B20</f>
        <v>C18</v>
      </c>
      <c r="V8" s="146" t="str">
        <f>Intitulés!B21</f>
        <v>C19</v>
      </c>
      <c r="W8" s="146" t="str">
        <f>Intitulés!B22</f>
        <v>C20</v>
      </c>
      <c r="X8" s="146" t="str">
        <f>Intitulés!B23</f>
        <v>C21</v>
      </c>
      <c r="Y8" s="150" t="str">
        <f>Intitulés!B24</f>
        <v>C22</v>
      </c>
      <c r="Z8" s="146" t="str">
        <f>Intitulés!B25</f>
        <v>C23</v>
      </c>
      <c r="AA8" s="151" t="str">
        <f>Intitulés!B26</f>
        <v>C24</v>
      </c>
      <c r="AB8" s="146" t="str">
        <f>Intitulés!B27</f>
        <v>C25</v>
      </c>
      <c r="AC8" s="146" t="str">
        <f>Intitulés!B28</f>
        <v>C26</v>
      </c>
      <c r="AD8" s="25" t="str">
        <f>Intitulés!B29</f>
        <v>C27</v>
      </c>
      <c r="AE8" s="25" t="str">
        <f>Intitulés!B30</f>
        <v>C28</v>
      </c>
      <c r="AF8" s="25" t="str">
        <f>Intitulés!B31</f>
        <v>C29</v>
      </c>
      <c r="AG8" s="25" t="str">
        <f>Intitulés!B32</f>
        <v>C30</v>
      </c>
    </row>
    <row r="9" spans="1:33" ht="14.25">
      <c r="A9" s="23" t="s">
        <v>11</v>
      </c>
      <c r="B9" s="24">
        <f>+$B$2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aca="true" t="shared" si="0" ref="B10:B73">+$B$2</f>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38"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AJ11" s="10">
        <v>2</v>
      </c>
      <c r="AK11" s="10">
        <v>2</v>
      </c>
      <c r="AL11" s="10">
        <v>2</v>
      </c>
    </row>
    <row r="12" spans="1:38"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AJ12" s="10">
        <v>2</v>
      </c>
      <c r="AK12" s="10">
        <v>2</v>
      </c>
      <c r="AL12" s="10">
        <v>2</v>
      </c>
    </row>
    <row r="13" spans="1:38"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AJ13" s="10">
        <v>2</v>
      </c>
      <c r="AK13" s="10">
        <v>2</v>
      </c>
      <c r="AL13" s="10">
        <v>2</v>
      </c>
    </row>
    <row r="14" spans="1:38"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AJ14" s="10">
        <v>2</v>
      </c>
      <c r="AK14" s="10">
        <v>2</v>
      </c>
      <c r="AL14" s="10">
        <v>2</v>
      </c>
    </row>
    <row r="15" spans="1:38"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AJ15" s="10">
        <v>2</v>
      </c>
      <c r="AK15" s="10">
        <v>2</v>
      </c>
      <c r="AL15" s="10">
        <v>2</v>
      </c>
    </row>
    <row r="16" spans="1:38"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AJ16" s="10">
        <v>2</v>
      </c>
      <c r="AK16" s="10">
        <v>2</v>
      </c>
      <c r="AL16" s="10">
        <v>2</v>
      </c>
    </row>
    <row r="17" spans="1:38"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AJ17" s="10">
        <v>2</v>
      </c>
      <c r="AK17" s="10">
        <v>2</v>
      </c>
      <c r="AL17" s="10">
        <v>2</v>
      </c>
    </row>
    <row r="18" spans="1:38"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AJ18" s="10">
        <v>2</v>
      </c>
      <c r="AK18" s="10">
        <v>2</v>
      </c>
      <c r="AL18" s="10">
        <v>2</v>
      </c>
    </row>
    <row r="19" spans="1:38"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AJ19" s="10">
        <v>2</v>
      </c>
      <c r="AK19" s="10">
        <v>2</v>
      </c>
      <c r="AL19" s="10">
        <v>2</v>
      </c>
    </row>
    <row r="20" spans="1:38"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AJ20" s="10">
        <v>2</v>
      </c>
      <c r="AK20" s="10">
        <v>2</v>
      </c>
      <c r="AL20" s="10">
        <v>2</v>
      </c>
    </row>
    <row r="21" spans="1:38"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AJ21" s="10">
        <v>2</v>
      </c>
      <c r="AK21" s="10">
        <v>2</v>
      </c>
      <c r="AL21" s="10">
        <v>2</v>
      </c>
    </row>
    <row r="22" spans="1:38"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AJ22" s="10">
        <v>2</v>
      </c>
      <c r="AK22" s="10">
        <v>2</v>
      </c>
      <c r="AL22" s="10">
        <v>2</v>
      </c>
    </row>
    <row r="23" spans="1:38"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AJ23" s="10">
        <v>2</v>
      </c>
      <c r="AK23" s="10">
        <v>2</v>
      </c>
      <c r="AL23" s="10">
        <v>2</v>
      </c>
    </row>
    <row r="24" spans="1:38"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AJ24" s="10">
        <v>2</v>
      </c>
      <c r="AK24" s="10">
        <v>2</v>
      </c>
      <c r="AL24" s="10">
        <v>2</v>
      </c>
    </row>
    <row r="25" spans="1:38"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AJ25" s="10">
        <v>2</v>
      </c>
      <c r="AK25" s="10">
        <v>2</v>
      </c>
      <c r="AL25" s="10">
        <v>2</v>
      </c>
    </row>
    <row r="26" spans="1:38"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AJ26" s="10">
        <v>2</v>
      </c>
      <c r="AK26" s="10">
        <v>2</v>
      </c>
      <c r="AL26" s="10">
        <v>2</v>
      </c>
    </row>
    <row r="27" spans="1:38"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AJ27" s="10">
        <v>2</v>
      </c>
      <c r="AK27" s="10">
        <v>2</v>
      </c>
      <c r="AL27" s="10">
        <v>2</v>
      </c>
    </row>
    <row r="28" spans="1:38"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AJ28" s="10">
        <v>2</v>
      </c>
      <c r="AK28" s="10">
        <v>2</v>
      </c>
      <c r="AL28" s="10">
        <v>2</v>
      </c>
    </row>
    <row r="29" spans="1:38"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AJ29" s="10">
        <v>2</v>
      </c>
      <c r="AK29" s="10">
        <v>2</v>
      </c>
      <c r="AL29" s="10">
        <v>2</v>
      </c>
    </row>
    <row r="30" spans="1:38"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AJ30" s="10">
        <v>2</v>
      </c>
      <c r="AK30" s="10">
        <v>2</v>
      </c>
      <c r="AL30" s="10">
        <v>2</v>
      </c>
    </row>
    <row r="31" spans="1:38"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AJ31" s="10">
        <v>2</v>
      </c>
      <c r="AK31" s="10">
        <v>2</v>
      </c>
      <c r="AL31" s="10">
        <v>2</v>
      </c>
    </row>
    <row r="32" spans="1:38"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AJ32" s="10">
        <v>2</v>
      </c>
      <c r="AK32" s="10">
        <v>2</v>
      </c>
      <c r="AL32" s="10">
        <v>2</v>
      </c>
    </row>
    <row r="33" spans="1:38"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AJ33" s="10">
        <v>2</v>
      </c>
      <c r="AK33" s="10">
        <v>2</v>
      </c>
      <c r="AL33" s="10">
        <v>2</v>
      </c>
    </row>
    <row r="34" spans="1:38"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AJ34" s="10">
        <v>2</v>
      </c>
      <c r="AK34" s="10">
        <v>2</v>
      </c>
      <c r="AL34" s="10">
        <v>2</v>
      </c>
    </row>
    <row r="35" spans="1:38"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AJ35" s="10">
        <v>2</v>
      </c>
      <c r="AK35" s="10">
        <v>2</v>
      </c>
      <c r="AL35" s="10">
        <v>2</v>
      </c>
    </row>
    <row r="36" spans="1:38"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AJ36" s="10">
        <v>2</v>
      </c>
      <c r="AK36" s="10">
        <v>2</v>
      </c>
      <c r="AL36" s="10">
        <v>2</v>
      </c>
    </row>
    <row r="37" spans="1:38"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AJ37" s="10">
        <v>2</v>
      </c>
      <c r="AK37" s="10">
        <v>2</v>
      </c>
      <c r="AL37" s="10">
        <v>2</v>
      </c>
    </row>
    <row r="38" spans="1:38"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AJ38" s="10">
        <v>2</v>
      </c>
      <c r="AK38" s="10">
        <v>2</v>
      </c>
      <c r="AL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t="shared" si="0"/>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aca="true" t="shared" si="11" ref="B74:B88">+$B$2</f>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HC1 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4.xml><?xml version="1.0" encoding="utf-8"?>
<worksheet xmlns="http://schemas.openxmlformats.org/spreadsheetml/2006/main" xmlns:r="http://schemas.openxmlformats.org/officeDocument/2006/relationships">
  <sheetPr codeName="Feuil3"/>
  <dimension ref="A1:IU45"/>
  <sheetViews>
    <sheetView view="pageBreakPreview" zoomScale="60" zoomScalePageLayoutView="0" workbookViewId="0" topLeftCell="B1">
      <selection activeCell="A21" sqref="A21"/>
    </sheetView>
  </sheetViews>
  <sheetFormatPr defaultColWidth="11.421875" defaultRowHeight="12.75"/>
  <cols>
    <col min="1" max="1" width="5.7109375" style="0" customWidth="1"/>
    <col min="2" max="2" width="110.5742187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57421875" style="0" bestFit="1" customWidth="1"/>
    <col min="12" max="12" width="96.8515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spans="1:22" ht="12.75">
      <c r="A1" s="4"/>
      <c r="B1" s="4"/>
      <c r="D1" s="4"/>
      <c r="E1" s="4"/>
      <c r="F1" s="4"/>
      <c r="H1" s="4"/>
      <c r="I1" s="4"/>
      <c r="K1" s="4"/>
      <c r="L1" s="4"/>
      <c r="N1" s="4"/>
      <c r="O1" s="4"/>
      <c r="P1" s="4"/>
      <c r="Q1" s="4"/>
      <c r="S1" s="4"/>
      <c r="T1" s="4"/>
      <c r="U1" s="4"/>
      <c r="V1" s="4"/>
    </row>
    <row r="2" spans="1:22" ht="12.75">
      <c r="A2" s="4"/>
      <c r="B2" s="4"/>
      <c r="D2" s="4"/>
      <c r="E2" s="4"/>
      <c r="F2" s="4"/>
      <c r="H2" s="4"/>
      <c r="I2" s="4"/>
      <c r="K2" s="4"/>
      <c r="L2" s="4"/>
      <c r="N2" s="4"/>
      <c r="O2" s="4"/>
      <c r="P2" s="4"/>
      <c r="Q2" s="4"/>
      <c r="S2" s="4"/>
      <c r="T2" s="4"/>
      <c r="U2" s="4"/>
      <c r="V2" s="4"/>
    </row>
    <row r="3" spans="1:23" ht="15.75">
      <c r="A3" s="17"/>
      <c r="B3" s="106" t="s">
        <v>62</v>
      </c>
      <c r="C3" s="17"/>
      <c r="D3" s="17"/>
      <c r="E3" s="17"/>
      <c r="F3" s="17"/>
      <c r="G3" s="17"/>
      <c r="H3" s="17"/>
      <c r="I3" s="17"/>
      <c r="J3" s="17"/>
      <c r="K3" s="17"/>
      <c r="L3" s="106" t="s">
        <v>63</v>
      </c>
      <c r="M3" s="17"/>
      <c r="N3" s="17"/>
      <c r="O3" s="17"/>
      <c r="P3" s="17"/>
      <c r="Q3" s="17"/>
      <c r="R3" s="17"/>
      <c r="S3" s="17"/>
      <c r="T3" s="17"/>
      <c r="U3" s="17"/>
      <c r="V3" s="17"/>
      <c r="W3" s="15"/>
    </row>
    <row r="4" spans="1:23" ht="6" customHeight="1">
      <c r="A4" s="17"/>
      <c r="B4" s="87"/>
      <c r="C4" s="17"/>
      <c r="D4" s="17"/>
      <c r="E4" s="17"/>
      <c r="F4" s="17"/>
      <c r="G4" s="17"/>
      <c r="H4" s="17"/>
      <c r="I4" s="17"/>
      <c r="J4" s="17"/>
      <c r="K4" s="17"/>
      <c r="L4" s="87"/>
      <c r="M4" s="17"/>
      <c r="N4" s="17"/>
      <c r="O4" s="17"/>
      <c r="P4" s="17"/>
      <c r="Q4" s="17"/>
      <c r="R4" s="17"/>
      <c r="S4" s="17"/>
      <c r="T4" s="17"/>
      <c r="U4" s="17"/>
      <c r="V4" s="17"/>
      <c r="W4" s="15"/>
    </row>
    <row r="5" spans="1:23" ht="6" customHeight="1">
      <c r="A5" s="15"/>
      <c r="B5" s="17"/>
      <c r="C5" s="17"/>
      <c r="D5" s="17"/>
      <c r="E5" s="17"/>
      <c r="F5" s="17"/>
      <c r="G5" s="17"/>
      <c r="H5" s="17"/>
      <c r="I5" s="17"/>
      <c r="J5" s="17"/>
      <c r="K5" s="17"/>
      <c r="L5" s="17"/>
      <c r="M5" s="17"/>
      <c r="N5" s="17"/>
      <c r="O5" s="17"/>
      <c r="P5" s="17"/>
      <c r="Q5" s="17"/>
      <c r="R5" s="17"/>
      <c r="S5" s="17"/>
      <c r="T5" s="17"/>
      <c r="U5" s="17"/>
      <c r="V5" s="15"/>
      <c r="W5" s="15"/>
    </row>
    <row r="6" spans="2:22" s="96" customFormat="1" ht="36">
      <c r="B6" s="98" t="s">
        <v>0</v>
      </c>
      <c r="C6" s="136"/>
      <c r="D6" s="248" t="s">
        <v>1</v>
      </c>
      <c r="E6" s="250"/>
      <c r="F6" s="249"/>
      <c r="G6" s="136"/>
      <c r="H6" s="248" t="s">
        <v>2</v>
      </c>
      <c r="I6" s="249"/>
      <c r="J6" s="136"/>
      <c r="K6" s="136"/>
      <c r="L6" s="98" t="s">
        <v>0</v>
      </c>
      <c r="M6" s="136"/>
      <c r="N6" s="248" t="s">
        <v>1</v>
      </c>
      <c r="O6" s="250"/>
      <c r="P6" s="250"/>
      <c r="Q6" s="249"/>
      <c r="R6" s="136"/>
      <c r="S6" s="248" t="s">
        <v>2</v>
      </c>
      <c r="T6" s="249"/>
      <c r="U6" s="97"/>
      <c r="V6" s="99" t="s">
        <v>65</v>
      </c>
    </row>
    <row r="7" spans="1:23" ht="15">
      <c r="A7" s="15"/>
      <c r="B7" s="15"/>
      <c r="C7" s="17"/>
      <c r="D7" s="91" t="s">
        <v>3</v>
      </c>
      <c r="E7" s="91" t="s">
        <v>4</v>
      </c>
      <c r="F7" s="91" t="s">
        <v>5</v>
      </c>
      <c r="G7" s="128"/>
      <c r="H7" s="91" t="s">
        <v>3</v>
      </c>
      <c r="I7" s="91" t="s">
        <v>4</v>
      </c>
      <c r="J7" s="17"/>
      <c r="K7" s="17"/>
      <c r="L7" s="15"/>
      <c r="M7" s="17"/>
      <c r="N7" s="91" t="s">
        <v>3</v>
      </c>
      <c r="O7" s="91" t="s">
        <v>4</v>
      </c>
      <c r="P7" s="91" t="s">
        <v>6</v>
      </c>
      <c r="Q7" s="91" t="s">
        <v>5</v>
      </c>
      <c r="R7" s="128"/>
      <c r="S7" s="91" t="s">
        <v>3</v>
      </c>
      <c r="T7" s="91" t="s">
        <v>4</v>
      </c>
      <c r="U7" s="91" t="s">
        <v>6</v>
      </c>
      <c r="V7" s="102"/>
      <c r="W7" s="15"/>
    </row>
    <row r="8" spans="1:23" s="4" customFormat="1" ht="6" customHeight="1">
      <c r="A8" s="17"/>
      <c r="B8" s="17"/>
      <c r="C8" s="17"/>
      <c r="D8" s="17"/>
      <c r="E8" s="17"/>
      <c r="F8" s="17"/>
      <c r="G8" s="17"/>
      <c r="H8" s="17"/>
      <c r="I8" s="17"/>
      <c r="J8" s="17"/>
      <c r="K8" s="17"/>
      <c r="L8" s="17"/>
      <c r="M8" s="17"/>
      <c r="N8" s="17"/>
      <c r="O8" s="17"/>
      <c r="P8" s="17"/>
      <c r="Q8" s="17"/>
      <c r="R8" s="17"/>
      <c r="S8" s="17"/>
      <c r="T8" s="17"/>
      <c r="U8" s="17"/>
      <c r="V8" s="17"/>
      <c r="W8" s="17"/>
    </row>
    <row r="9" spans="1:23" s="4" customFormat="1" ht="6" customHeight="1">
      <c r="A9" s="17"/>
      <c r="B9" s="17"/>
      <c r="C9" s="17"/>
      <c r="D9" s="17"/>
      <c r="E9" s="17"/>
      <c r="F9" s="17"/>
      <c r="G9" s="17"/>
      <c r="H9" s="17"/>
      <c r="I9" s="17"/>
      <c r="J9" s="17"/>
      <c r="K9" s="17"/>
      <c r="L9" s="17"/>
      <c r="M9" s="17"/>
      <c r="N9" s="17"/>
      <c r="O9" s="17"/>
      <c r="P9" s="17"/>
      <c r="Q9" s="17"/>
      <c r="R9" s="17"/>
      <c r="S9" s="17"/>
      <c r="T9" s="17"/>
      <c r="U9" s="17"/>
      <c r="V9" s="17"/>
      <c r="W9" s="17"/>
    </row>
    <row r="10" spans="1:23" s="4" customFormat="1" ht="30">
      <c r="A10" s="103" t="str">
        <f>Intitulés!B3</f>
        <v>C1</v>
      </c>
      <c r="B10" s="90" t="str">
        <f>Intitulés!C3</f>
        <v>Traçabilité du(es) DM implanté(s) retrouvée</v>
      </c>
      <c r="C10" s="17"/>
      <c r="D10" s="89">
        <f>COUNTIF(Annee2015!T1C1,"1")</f>
        <v>0</v>
      </c>
      <c r="E10" s="89">
        <f>COUNTIF(Annee2015!T1C1,"2")</f>
        <v>0</v>
      </c>
      <c r="F10" s="89">
        <f aca="true" t="shared" si="0" ref="F10:F23">E10+D10</f>
        <v>0</v>
      </c>
      <c r="G10" s="67"/>
      <c r="H10" s="88" t="str">
        <f>IF(F10=0," ",INT(D10/$F10*1000)/1000)</f>
        <v> </v>
      </c>
      <c r="I10" s="88" t="str">
        <f>IF(F10=0," ",INT(E10/$F10*1000)/1000)</f>
        <v> </v>
      </c>
      <c r="J10" s="68"/>
      <c r="K10" s="103" t="str">
        <f>+Intitulés!B3</f>
        <v>C1</v>
      </c>
      <c r="L10" s="90" t="str">
        <f aca="true" t="shared" si="1" ref="L10:L25">B10</f>
        <v>Traçabilité du(es) DM implanté(s) retrouvée</v>
      </c>
      <c r="M10" s="17"/>
      <c r="N10" s="89">
        <f>COUNTIF(Annee2015!T1C1,"1")</f>
        <v>0</v>
      </c>
      <c r="O10" s="89">
        <f>COUNTIF(Annee2015!T1C1,"2")</f>
        <v>0</v>
      </c>
      <c r="P10" s="89">
        <f>COUNTIF(Annee2015!T1C1,"8")</f>
        <v>0</v>
      </c>
      <c r="Q10" s="89">
        <f aca="true" t="shared" si="2" ref="Q10:Q25">N10+O10+P10</f>
        <v>0</v>
      </c>
      <c r="R10" s="67"/>
      <c r="S10" s="88" t="str">
        <f>IF(Q10=0," ",INT(N10/$Q10*1000)/1000)</f>
        <v> </v>
      </c>
      <c r="T10" s="88" t="str">
        <f>IF(Q10=0," ",INT(O10/$Q10*1000)/1000)</f>
        <v> </v>
      </c>
      <c r="U10" s="88" t="str">
        <f>IF(Q10=0," ",INT(P10/$Q10*1000)/1000)</f>
        <v> </v>
      </c>
      <c r="V10" s="92" t="str">
        <f>IF(Q10=Annee2015!$B$6,"OK","ERREUR SAISIE")</f>
        <v>ERREUR SAISIE</v>
      </c>
      <c r="W10" s="17"/>
    </row>
    <row r="11" spans="1:23" s="186" customFormat="1" ht="42.75">
      <c r="A11" s="178" t="str">
        <f>Intitulés!B4</f>
        <v>C2</v>
      </c>
      <c r="B11" s="179" t="str">
        <f>Intitulés!C4</f>
        <v>Enregistrement par la PUI et transmission au service utilisateur : 
Identification de chaque DM (dénomination, N° de série ou de lot, nom du fabricant ou de son mandataire)</v>
      </c>
      <c r="C11" s="180"/>
      <c r="D11" s="181">
        <f>COUNTIF(Annee2015!T1C2,"1")</f>
        <v>0</v>
      </c>
      <c r="E11" s="181">
        <f>COUNTIF(Annee2015!T1C2,"2")</f>
        <v>0</v>
      </c>
      <c r="F11" s="181">
        <f t="shared" si="0"/>
        <v>0</v>
      </c>
      <c r="G11" s="182"/>
      <c r="H11" s="183" t="str">
        <f>IF(F11=0," ",INT(D11/$F11*1000)/1000)</f>
        <v> </v>
      </c>
      <c r="I11" s="183" t="str">
        <f>IF(F11=0," ",INT(E11/$F11*1000)/1000)</f>
        <v> </v>
      </c>
      <c r="J11" s="184"/>
      <c r="K11" s="178" t="str">
        <f>+Intitulés!B4</f>
        <v>C2</v>
      </c>
      <c r="L11" s="179" t="str">
        <f t="shared" si="1"/>
        <v>Enregistrement par la PUI et transmission au service utilisateur : 
Identification de chaque DM (dénomination, N° de série ou de lot, nom du fabricant ou de son mandataire)</v>
      </c>
      <c r="M11" s="180"/>
      <c r="N11" s="181">
        <f>COUNTIF(Annee2015!T1C2,"1")</f>
        <v>0</v>
      </c>
      <c r="O11" s="181">
        <f>COUNTIF(Annee2015!T1C2,"2")</f>
        <v>0</v>
      </c>
      <c r="P11" s="181">
        <f>COUNTIF(Annee2015!T1C2,"8")</f>
        <v>0</v>
      </c>
      <c r="Q11" s="181">
        <f t="shared" si="2"/>
        <v>0</v>
      </c>
      <c r="R11" s="182"/>
      <c r="S11" s="183" t="str">
        <f>IF(Q11=0," ",INT(N11/$Q11*1000)/1000)</f>
        <v> </v>
      </c>
      <c r="T11" s="183" t="str">
        <f aca="true" t="shared" si="3" ref="T11:T25">IF(Q11=0," ",INT(O11/$Q11*1000)/1000)</f>
        <v> </v>
      </c>
      <c r="U11" s="183" t="str">
        <f aca="true" t="shared" si="4" ref="U11:U25">IF(Q11=0," ",INT(P11/$Q11*1000)/1000)</f>
        <v> </v>
      </c>
      <c r="V11" s="185" t="str">
        <f>IF(Q11=Annee2015!$B$6,"OK","ERREUR SAISIE")</f>
        <v>ERREUR SAISIE</v>
      </c>
      <c r="W11" s="180"/>
    </row>
    <row r="12" spans="1:255" s="187" customFormat="1" ht="30">
      <c r="A12" s="178" t="str">
        <f>+Intitulés!B5</f>
        <v>C3</v>
      </c>
      <c r="B12" s="179" t="str">
        <f>Intitulés!C5</f>
        <v>Enregistrement par la PUI et transmission au service utilisateur : 
Code LPP, le cas échéant,</v>
      </c>
      <c r="C12" s="180"/>
      <c r="D12" s="181">
        <f>COUNTIF(Annee2015!T1C3,"1")</f>
        <v>0</v>
      </c>
      <c r="E12" s="181">
        <f>COUNTIF(Annee2015!T1C3,"2")</f>
        <v>0</v>
      </c>
      <c r="F12" s="181">
        <f t="shared" si="0"/>
        <v>0</v>
      </c>
      <c r="G12" s="182"/>
      <c r="H12" s="183" t="str">
        <f aca="true" t="shared" si="5" ref="H12:H39">IF(F12=0," ",INT(D12/$F12*1000)/1000)</f>
        <v> </v>
      </c>
      <c r="I12" s="183" t="str">
        <f aca="true" t="shared" si="6" ref="I12:I39">IF(F12=0," ",INT(E12/$F12*1000)/1000)</f>
        <v> </v>
      </c>
      <c r="J12" s="184"/>
      <c r="K12" s="178" t="str">
        <f>+Intitulés!B5</f>
        <v>C3</v>
      </c>
      <c r="L12" s="179" t="str">
        <f t="shared" si="1"/>
        <v>Enregistrement par la PUI et transmission au service utilisateur : 
Code LPP, le cas échéant,</v>
      </c>
      <c r="M12" s="180"/>
      <c r="N12" s="181">
        <f>COUNTIF(Annee2015!T1C3,"1")</f>
        <v>0</v>
      </c>
      <c r="O12" s="181">
        <f>COUNTIF(Annee2015!T1C3,"2")</f>
        <v>0</v>
      </c>
      <c r="P12" s="181">
        <f>COUNTIF(Annee2015!T1C3,"8")</f>
        <v>0</v>
      </c>
      <c r="Q12" s="181">
        <f t="shared" si="2"/>
        <v>0</v>
      </c>
      <c r="R12" s="182"/>
      <c r="S12" s="183" t="str">
        <f aca="true" t="shared" si="7" ref="S12:S25">IF(Q12=0," ",INT(N12/$Q12*1000)/1000)</f>
        <v> </v>
      </c>
      <c r="T12" s="183" t="str">
        <f t="shared" si="3"/>
        <v> </v>
      </c>
      <c r="U12" s="183" t="str">
        <f t="shared" si="4"/>
        <v> </v>
      </c>
      <c r="V12" s="185" t="str">
        <f>IF(Q12=Annee2015!$B$6,"OK","ERREUR SAISIE")</f>
        <v>ERREUR SAISIE</v>
      </c>
      <c r="W12" s="180"/>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c r="IU12" s="186"/>
    </row>
    <row r="13" spans="1:23" s="186" customFormat="1" ht="30">
      <c r="A13" s="178" t="str">
        <f>+Intitulés!B6</f>
        <v>C4</v>
      </c>
      <c r="B13" s="179" t="str">
        <f>Intitulés!C6</f>
        <v>Enregistrement par la PUI et transmission au service utilisateur : 
Date de délivrance du DM au service utilisateur</v>
      </c>
      <c r="C13" s="180"/>
      <c r="D13" s="181">
        <f>COUNTIF(Annee2015!T1C4,"1")</f>
        <v>0</v>
      </c>
      <c r="E13" s="181">
        <f>COUNTIF(Annee2015!T1C4,"2")</f>
        <v>0</v>
      </c>
      <c r="F13" s="181">
        <f t="shared" si="0"/>
        <v>0</v>
      </c>
      <c r="G13" s="182"/>
      <c r="H13" s="183" t="str">
        <f t="shared" si="5"/>
        <v> </v>
      </c>
      <c r="I13" s="183" t="str">
        <f t="shared" si="6"/>
        <v> </v>
      </c>
      <c r="J13" s="184"/>
      <c r="K13" s="178" t="str">
        <f>+Intitulés!B6</f>
        <v>C4</v>
      </c>
      <c r="L13" s="179" t="str">
        <f t="shared" si="1"/>
        <v>Enregistrement par la PUI et transmission au service utilisateur : 
Date de délivrance du DM au service utilisateur</v>
      </c>
      <c r="M13" s="180"/>
      <c r="N13" s="181">
        <f>COUNTIF(Annee2015!T1C4,"1")</f>
        <v>0</v>
      </c>
      <c r="O13" s="181">
        <f>COUNTIF(Annee2015!T1C4,"2")</f>
        <v>0</v>
      </c>
      <c r="P13" s="181">
        <f>COUNTIF(Annee2015!T1C4,"8")</f>
        <v>0</v>
      </c>
      <c r="Q13" s="181">
        <f t="shared" si="2"/>
        <v>0</v>
      </c>
      <c r="R13" s="182"/>
      <c r="S13" s="183" t="str">
        <f t="shared" si="7"/>
        <v> </v>
      </c>
      <c r="T13" s="183" t="str">
        <f t="shared" si="3"/>
        <v> </v>
      </c>
      <c r="U13" s="183" t="str">
        <f t="shared" si="4"/>
        <v> </v>
      </c>
      <c r="V13" s="185" t="str">
        <f>IF(Q13=Annee2015!$B$6,"OK","ERREUR SAISIE")</f>
        <v>ERREUR SAISIE</v>
      </c>
      <c r="W13" s="180"/>
    </row>
    <row r="14" spans="1:23" s="186" customFormat="1" ht="30">
      <c r="A14" s="178" t="str">
        <f>+Intitulés!B7</f>
        <v>C5</v>
      </c>
      <c r="B14" s="179" t="str">
        <f>Intitulés!C7</f>
        <v>Enregistrement par la PUI et transmission au service utilisateur : 
Identification du service utilisateur</v>
      </c>
      <c r="C14" s="180"/>
      <c r="D14" s="181">
        <f>COUNTIF(Annee2015!T1C5,"1")</f>
        <v>0</v>
      </c>
      <c r="E14" s="181">
        <f>COUNTIF(Annee2015!T1C5,"2")</f>
        <v>0</v>
      </c>
      <c r="F14" s="181">
        <f t="shared" si="0"/>
        <v>0</v>
      </c>
      <c r="G14" s="182"/>
      <c r="H14" s="183" t="str">
        <f t="shared" si="5"/>
        <v> </v>
      </c>
      <c r="I14" s="183" t="str">
        <f t="shared" si="6"/>
        <v> </v>
      </c>
      <c r="J14" s="184"/>
      <c r="K14" s="178" t="str">
        <f>+Intitulés!B7</f>
        <v>C5</v>
      </c>
      <c r="L14" s="179" t="str">
        <f t="shared" si="1"/>
        <v>Enregistrement par la PUI et transmission au service utilisateur : 
Identification du service utilisateur</v>
      </c>
      <c r="M14" s="180"/>
      <c r="N14" s="181">
        <f>COUNTIF(Annee2015!T1C5,"1")</f>
        <v>0</v>
      </c>
      <c r="O14" s="181">
        <f>COUNTIF(Annee2015!T1C5,"2")</f>
        <v>0</v>
      </c>
      <c r="P14" s="181">
        <f>COUNTIF(Annee2015!T1C5,"8")</f>
        <v>0</v>
      </c>
      <c r="Q14" s="181">
        <f t="shared" si="2"/>
        <v>0</v>
      </c>
      <c r="R14" s="182"/>
      <c r="S14" s="183" t="str">
        <f t="shared" si="7"/>
        <v> </v>
      </c>
      <c r="T14" s="183" t="str">
        <f t="shared" si="3"/>
        <v> </v>
      </c>
      <c r="U14" s="183" t="str">
        <f t="shared" si="4"/>
        <v> </v>
      </c>
      <c r="V14" s="185" t="str">
        <f>IF(Q14=Annee2015!$B$6,"OK","ERREUR SAISIE")</f>
        <v>ERREUR SAISIE</v>
      </c>
      <c r="W14" s="180"/>
    </row>
    <row r="15" spans="1:23" s="168" customFormat="1" ht="30">
      <c r="A15" s="160" t="str">
        <f>+Intitulés!B8</f>
        <v>C6</v>
      </c>
      <c r="B15" s="161" t="str">
        <f>Intitulés!C8</f>
        <v>Enregistrement par le Service Utilisateur, pour compléter les informations transmises par la PUI, de : 
Date d’utilisation</v>
      </c>
      <c r="C15" s="162"/>
      <c r="D15" s="163">
        <f>COUNTIF(Annee2015!T1C6,"1")</f>
        <v>0</v>
      </c>
      <c r="E15" s="163">
        <f>COUNTIF(Annee2015!T1C6,"2")</f>
        <v>0</v>
      </c>
      <c r="F15" s="163">
        <f t="shared" si="0"/>
        <v>0</v>
      </c>
      <c r="G15" s="164"/>
      <c r="H15" s="165" t="str">
        <f t="shared" si="5"/>
        <v> </v>
      </c>
      <c r="I15" s="165" t="str">
        <f t="shared" si="6"/>
        <v> </v>
      </c>
      <c r="J15" s="166"/>
      <c r="K15" s="160" t="str">
        <f>+Intitulés!B8</f>
        <v>C6</v>
      </c>
      <c r="L15" s="161" t="str">
        <f t="shared" si="1"/>
        <v>Enregistrement par le Service Utilisateur, pour compléter les informations transmises par la PUI, de : 
Date d’utilisation</v>
      </c>
      <c r="M15" s="162"/>
      <c r="N15" s="163">
        <f>COUNTIF(Annee2015!T1C6,"1")</f>
        <v>0</v>
      </c>
      <c r="O15" s="163">
        <f>COUNTIF(Annee2015!T1C6,"2")</f>
        <v>0</v>
      </c>
      <c r="P15" s="163">
        <f>COUNTIF(Annee2015!T1C6,"8")</f>
        <v>0</v>
      </c>
      <c r="Q15" s="163">
        <f t="shared" si="2"/>
        <v>0</v>
      </c>
      <c r="R15" s="164"/>
      <c r="S15" s="165" t="str">
        <f t="shared" si="7"/>
        <v> </v>
      </c>
      <c r="T15" s="165" t="str">
        <f t="shared" si="3"/>
        <v> </v>
      </c>
      <c r="U15" s="165" t="str">
        <f t="shared" si="4"/>
        <v> </v>
      </c>
      <c r="V15" s="167" t="str">
        <f>IF(Q15=Annee2015!$B$6,"OK","ERREUR SAISIE")</f>
        <v>ERREUR SAISIE</v>
      </c>
      <c r="W15" s="162"/>
    </row>
    <row r="16" spans="1:23" s="168" customFormat="1" ht="30">
      <c r="A16" s="160" t="str">
        <f>+Intitulés!B9</f>
        <v>C7</v>
      </c>
      <c r="B16" s="161" t="str">
        <f>Intitulés!C9</f>
        <v>Enregistrement par le Service Utilisateur, pour compléter les informations transmises par la PUI, de : 
Nom, prénom, sexe, date de naissance du patient, le cas échéant poids</v>
      </c>
      <c r="C16" s="162"/>
      <c r="D16" s="163">
        <f>COUNTIF(Annee2015!T1C7,"1")</f>
        <v>0</v>
      </c>
      <c r="E16" s="163">
        <f>COUNTIF(Annee2015!T1C7,"2")</f>
        <v>0</v>
      </c>
      <c r="F16" s="163">
        <f t="shared" si="0"/>
        <v>0</v>
      </c>
      <c r="G16" s="164"/>
      <c r="H16" s="165" t="str">
        <f t="shared" si="5"/>
        <v> </v>
      </c>
      <c r="I16" s="165" t="str">
        <f t="shared" si="6"/>
        <v> </v>
      </c>
      <c r="J16" s="166"/>
      <c r="K16" s="160" t="str">
        <f>+Intitulés!B9</f>
        <v>C7</v>
      </c>
      <c r="L16" s="161" t="str">
        <f t="shared" si="1"/>
        <v>Enregistrement par le Service Utilisateur, pour compléter les informations transmises par la PUI, de : 
Nom, prénom, sexe, date de naissance du patient, le cas échéant poids</v>
      </c>
      <c r="M16" s="162"/>
      <c r="N16" s="163">
        <f>COUNTIF(Annee2015!T1C7,"1")</f>
        <v>0</v>
      </c>
      <c r="O16" s="163">
        <f>COUNTIF(Annee2015!T1C7,"2")</f>
        <v>0</v>
      </c>
      <c r="P16" s="163">
        <f>COUNTIF(Annee2015!T1C7,"8")</f>
        <v>0</v>
      </c>
      <c r="Q16" s="163">
        <f t="shared" si="2"/>
        <v>0</v>
      </c>
      <c r="R16" s="164"/>
      <c r="S16" s="165" t="str">
        <f t="shared" si="7"/>
        <v> </v>
      </c>
      <c r="T16" s="165" t="str">
        <f t="shared" si="3"/>
        <v> </v>
      </c>
      <c r="U16" s="165" t="str">
        <f t="shared" si="4"/>
        <v> </v>
      </c>
      <c r="V16" s="167" t="str">
        <f>IF(Q16=Annee2015!$B$6,"OK","ERREUR SAISIE")</f>
        <v>ERREUR SAISIE</v>
      </c>
      <c r="W16" s="162"/>
    </row>
    <row r="17" spans="1:23" s="168" customFormat="1" ht="30">
      <c r="A17" s="160" t="str">
        <f>+Intitulés!B10</f>
        <v>C8</v>
      </c>
      <c r="B17" s="161" t="str">
        <f>Intitulés!C10</f>
        <v>Enregistrement par le Service Utilisateur, pour compléter les informations transmises par la PUI, de : 
Nom du médecin ou du chirurgien-dentiste utilisateur</v>
      </c>
      <c r="C17" s="162"/>
      <c r="D17" s="163">
        <f>COUNTIF(Annee2015!T1C8,"1")</f>
        <v>0</v>
      </c>
      <c r="E17" s="163">
        <f>COUNTIF(Annee2015!T1C8,"2")</f>
        <v>0</v>
      </c>
      <c r="F17" s="163">
        <f t="shared" si="0"/>
        <v>0</v>
      </c>
      <c r="G17" s="164"/>
      <c r="H17" s="165" t="str">
        <f t="shared" si="5"/>
        <v> </v>
      </c>
      <c r="I17" s="165" t="str">
        <f t="shared" si="6"/>
        <v> </v>
      </c>
      <c r="J17" s="166"/>
      <c r="K17" s="160" t="str">
        <f>+Intitulés!B10</f>
        <v>C8</v>
      </c>
      <c r="L17" s="161" t="str">
        <f t="shared" si="1"/>
        <v>Enregistrement par le Service Utilisateur, pour compléter les informations transmises par la PUI, de : 
Nom du médecin ou du chirurgien-dentiste utilisateur</v>
      </c>
      <c r="M17" s="162"/>
      <c r="N17" s="163">
        <f>COUNTIF(Annee2015!T1C8,"1")</f>
        <v>0</v>
      </c>
      <c r="O17" s="163">
        <f>COUNTIF(Annee2015!T1C8,"2")</f>
        <v>0</v>
      </c>
      <c r="P17" s="163">
        <f>COUNTIF(Annee2015!T1C8,"8")</f>
        <v>0</v>
      </c>
      <c r="Q17" s="163">
        <f t="shared" si="2"/>
        <v>0</v>
      </c>
      <c r="R17" s="164"/>
      <c r="S17" s="165" t="str">
        <f t="shared" si="7"/>
        <v> </v>
      </c>
      <c r="T17" s="165" t="str">
        <f t="shared" si="3"/>
        <v> </v>
      </c>
      <c r="U17" s="165" t="str">
        <f t="shared" si="4"/>
        <v> </v>
      </c>
      <c r="V17" s="167" t="str">
        <f>IF(Q17=Annee2015!$B$6,"OK","ERREUR SAISIE")</f>
        <v>ERREUR SAISIE</v>
      </c>
      <c r="W17" s="162"/>
    </row>
    <row r="18" spans="1:23" s="168" customFormat="1" ht="30">
      <c r="A18" s="160" t="str">
        <f>+Intitulés!B11</f>
        <v>C9</v>
      </c>
      <c r="B18" s="161" t="str">
        <f>Intitulés!C11</f>
        <v>Enregistrement par le Service Utilisateur, pour compléter les informations transmises par la PUI, de : 
Signature du médecin</v>
      </c>
      <c r="C18" s="162"/>
      <c r="D18" s="163">
        <f>COUNTIF(Annee2015!T1C9,"1")</f>
        <v>0</v>
      </c>
      <c r="E18" s="163">
        <f>COUNTIF(Annee2015!T1C9,"2")</f>
        <v>0</v>
      </c>
      <c r="F18" s="163">
        <f t="shared" si="0"/>
        <v>0</v>
      </c>
      <c r="G18" s="164"/>
      <c r="H18" s="165" t="str">
        <f t="shared" si="5"/>
        <v> </v>
      </c>
      <c r="I18" s="165" t="str">
        <f t="shared" si="6"/>
        <v> </v>
      </c>
      <c r="J18" s="166"/>
      <c r="K18" s="160" t="str">
        <f>+Intitulés!B11</f>
        <v>C9</v>
      </c>
      <c r="L18" s="161" t="str">
        <f t="shared" si="1"/>
        <v>Enregistrement par le Service Utilisateur, pour compléter les informations transmises par la PUI, de : 
Signature du médecin</v>
      </c>
      <c r="M18" s="162"/>
      <c r="N18" s="163">
        <f>COUNTIF(Annee2015!T1C9,"1")</f>
        <v>0</v>
      </c>
      <c r="O18" s="163">
        <f>COUNTIF(Annee2015!T1C9,"2")</f>
        <v>0</v>
      </c>
      <c r="P18" s="163">
        <f>COUNTIF(Annee2015!T1C9,"8")</f>
        <v>0</v>
      </c>
      <c r="Q18" s="163">
        <f t="shared" si="2"/>
        <v>0</v>
      </c>
      <c r="R18" s="164"/>
      <c r="S18" s="165" t="str">
        <f t="shared" si="7"/>
        <v> </v>
      </c>
      <c r="T18" s="165" t="str">
        <f t="shared" si="3"/>
        <v> </v>
      </c>
      <c r="U18" s="165" t="str">
        <f t="shared" si="4"/>
        <v> </v>
      </c>
      <c r="V18" s="167" t="str">
        <f>IF(Q18=Annee2015!$B$6,"OK","ERREUR SAISIE")</f>
        <v>ERREUR SAISIE</v>
      </c>
      <c r="W18" s="162"/>
    </row>
    <row r="19" spans="1:23" s="177" customFormat="1" ht="42.75">
      <c r="A19" s="169" t="str">
        <f>+Intitulés!B12</f>
        <v>C10</v>
      </c>
      <c r="B19" s="170" t="str">
        <f>Intitulés!C12</f>
        <v>Enregistrement dans le dossier médical du patient : 
Identification du DM (dénomination, numéro de série ou de lot, nom du fabricant ou de son mandataire)</v>
      </c>
      <c r="C19" s="171"/>
      <c r="D19" s="172">
        <f>COUNTIF(Annee2015!T1C10,"1")</f>
        <v>0</v>
      </c>
      <c r="E19" s="172">
        <f>COUNTIF(Annee2015!T1C10,"2")</f>
        <v>0</v>
      </c>
      <c r="F19" s="172">
        <f t="shared" si="0"/>
        <v>0</v>
      </c>
      <c r="G19" s="173"/>
      <c r="H19" s="174" t="str">
        <f t="shared" si="5"/>
        <v> </v>
      </c>
      <c r="I19" s="174" t="str">
        <f t="shared" si="6"/>
        <v> </v>
      </c>
      <c r="J19" s="175"/>
      <c r="K19" s="169" t="str">
        <f>+Intitulés!B12</f>
        <v>C10</v>
      </c>
      <c r="L19" s="170" t="str">
        <f t="shared" si="1"/>
        <v>Enregistrement dans le dossier médical du patient : 
Identification du DM (dénomination, numéro de série ou de lot, nom du fabricant ou de son mandataire)</v>
      </c>
      <c r="M19" s="171"/>
      <c r="N19" s="172">
        <f>COUNTIF(Annee2015!T1C10,"1")</f>
        <v>0</v>
      </c>
      <c r="O19" s="172">
        <f>COUNTIF(Annee2015!T1C10,"2")</f>
        <v>0</v>
      </c>
      <c r="P19" s="172">
        <f>COUNTIF(Annee2015!T1C10,"8")</f>
        <v>0</v>
      </c>
      <c r="Q19" s="172">
        <f t="shared" si="2"/>
        <v>0</v>
      </c>
      <c r="R19" s="173"/>
      <c r="S19" s="174" t="str">
        <f t="shared" si="7"/>
        <v> </v>
      </c>
      <c r="T19" s="174" t="str">
        <f t="shared" si="3"/>
        <v> </v>
      </c>
      <c r="U19" s="174" t="str">
        <f t="shared" si="4"/>
        <v> </v>
      </c>
      <c r="V19" s="176" t="str">
        <f>IF(Q19=Annee2015!$B$6,"OK","ERREUR SAISIE")</f>
        <v>ERREUR SAISIE</v>
      </c>
      <c r="W19" s="171"/>
    </row>
    <row r="20" spans="1:23" s="177" customFormat="1" ht="30">
      <c r="A20" s="169" t="str">
        <f>+Intitulés!B13</f>
        <v>C11</v>
      </c>
      <c r="B20" s="170" t="str">
        <f>Intitulés!C13</f>
        <v>Enregistrement dans le dossier médical du patient : 
Date d’utilisation</v>
      </c>
      <c r="C20" s="171"/>
      <c r="D20" s="172">
        <f>COUNTIF(Annee2015!T1C11,"1")</f>
        <v>0</v>
      </c>
      <c r="E20" s="172">
        <f>COUNTIF(Annee2015!T1C11,"2")</f>
        <v>0</v>
      </c>
      <c r="F20" s="172">
        <f t="shared" si="0"/>
        <v>0</v>
      </c>
      <c r="G20" s="173"/>
      <c r="H20" s="174" t="str">
        <f t="shared" si="5"/>
        <v> </v>
      </c>
      <c r="I20" s="174" t="str">
        <f t="shared" si="6"/>
        <v> </v>
      </c>
      <c r="J20" s="175"/>
      <c r="K20" s="169" t="str">
        <f>+Intitulés!B13</f>
        <v>C11</v>
      </c>
      <c r="L20" s="170" t="str">
        <f t="shared" si="1"/>
        <v>Enregistrement dans le dossier médical du patient : 
Date d’utilisation</v>
      </c>
      <c r="M20" s="171"/>
      <c r="N20" s="172">
        <f>COUNTIF(Annee2015!T1C11,"1")</f>
        <v>0</v>
      </c>
      <c r="O20" s="172">
        <f>COUNTIF(Annee2015!T1C11,"2")</f>
        <v>0</v>
      </c>
      <c r="P20" s="172">
        <f>COUNTIF(Annee2015!T1C11,"8")</f>
        <v>0</v>
      </c>
      <c r="Q20" s="172">
        <f t="shared" si="2"/>
        <v>0</v>
      </c>
      <c r="R20" s="173"/>
      <c r="S20" s="174" t="str">
        <f t="shared" si="7"/>
        <v> </v>
      </c>
      <c r="T20" s="174" t="str">
        <f t="shared" si="3"/>
        <v> </v>
      </c>
      <c r="U20" s="174" t="str">
        <f t="shared" si="4"/>
        <v> </v>
      </c>
      <c r="V20" s="176" t="str">
        <f>IF(Q20=Annee2015!$B$6,"OK","ERREUR SAISIE")</f>
        <v>ERREUR SAISIE</v>
      </c>
      <c r="W20" s="171"/>
    </row>
    <row r="21" spans="1:23" s="177" customFormat="1" ht="30">
      <c r="A21" s="169" t="str">
        <f>+Intitulés!B14</f>
        <v>C12</v>
      </c>
      <c r="B21" s="170" t="str">
        <f>Intitulés!C14</f>
        <v>Enregistrement dans le dossier médical du patient : 
Nom du médecin ou du chirurgien-dentiste utilisateur,</v>
      </c>
      <c r="C21" s="171"/>
      <c r="D21" s="172">
        <f>COUNTIF(Annee2015!T1C12,"1")</f>
        <v>0</v>
      </c>
      <c r="E21" s="172">
        <f>COUNTIF(Annee2015!T1C12,"2")</f>
        <v>0</v>
      </c>
      <c r="F21" s="172">
        <f t="shared" si="0"/>
        <v>0</v>
      </c>
      <c r="G21" s="173"/>
      <c r="H21" s="174" t="str">
        <f t="shared" si="5"/>
        <v> </v>
      </c>
      <c r="I21" s="174" t="str">
        <f t="shared" si="6"/>
        <v> </v>
      </c>
      <c r="J21" s="175"/>
      <c r="K21" s="169" t="str">
        <f>+Intitulés!B14</f>
        <v>C12</v>
      </c>
      <c r="L21" s="170" t="str">
        <f t="shared" si="1"/>
        <v>Enregistrement dans le dossier médical du patient : 
Nom du médecin ou du chirurgien-dentiste utilisateur,</v>
      </c>
      <c r="M21" s="171"/>
      <c r="N21" s="172">
        <f>COUNTIF(Annee2015!T1C12,"1")</f>
        <v>0</v>
      </c>
      <c r="O21" s="172">
        <f>COUNTIF(Annee2015!T1C12,"2")</f>
        <v>0</v>
      </c>
      <c r="P21" s="172">
        <f>COUNTIF(Annee2015!T1C12,"8")</f>
        <v>0</v>
      </c>
      <c r="Q21" s="172">
        <f t="shared" si="2"/>
        <v>0</v>
      </c>
      <c r="R21" s="173"/>
      <c r="S21" s="174" t="str">
        <f t="shared" si="7"/>
        <v> </v>
      </c>
      <c r="T21" s="174" t="str">
        <f t="shared" si="3"/>
        <v> </v>
      </c>
      <c r="U21" s="174" t="str">
        <f t="shared" si="4"/>
        <v> </v>
      </c>
      <c r="V21" s="176" t="str">
        <f>IF(Q21=Annee2015!$B$6,"OK","ERREUR SAISIE")</f>
        <v>ERREUR SAISIE</v>
      </c>
      <c r="W21" s="171"/>
    </row>
    <row r="22" spans="1:23" s="196" customFormat="1" ht="42.75">
      <c r="A22" s="188" t="str">
        <f>+Intitulés!B15</f>
        <v>C13</v>
      </c>
      <c r="B22" s="189" t="str">
        <f>Intitulés!C15</f>
        <v>L'information au patient, qui lui est transmise à l’issue des soins, mentionne : 
Identification de chaque DM (dénomination, N° de série ou de lot, nom du fabricant ou de son mandataire)</v>
      </c>
      <c r="C22" s="190"/>
      <c r="D22" s="191">
        <f>COUNTIF(Annee2015!T1C13,"1")</f>
        <v>0</v>
      </c>
      <c r="E22" s="191">
        <f>COUNTIF(Annee2015!T1C13,"2")</f>
        <v>0</v>
      </c>
      <c r="F22" s="191">
        <f t="shared" si="0"/>
        <v>0</v>
      </c>
      <c r="G22" s="192"/>
      <c r="H22" s="193" t="str">
        <f t="shared" si="5"/>
        <v> </v>
      </c>
      <c r="I22" s="193" t="str">
        <f t="shared" si="6"/>
        <v> </v>
      </c>
      <c r="J22" s="194"/>
      <c r="K22" s="188" t="str">
        <f>+Intitulés!B15</f>
        <v>C13</v>
      </c>
      <c r="L22" s="189" t="str">
        <f t="shared" si="1"/>
        <v>L'information au patient, qui lui est transmise à l’issue des soins, mentionne : 
Identification de chaque DM (dénomination, N° de série ou de lot, nom du fabricant ou de son mandataire)</v>
      </c>
      <c r="M22" s="190"/>
      <c r="N22" s="191">
        <f>COUNTIF(Annee2015!T1C13,"1")</f>
        <v>0</v>
      </c>
      <c r="O22" s="191">
        <f>COUNTIF(Annee2015!T1C13,"2")</f>
        <v>0</v>
      </c>
      <c r="P22" s="191">
        <f>COUNTIF(Annee2015!T1C13,"8")</f>
        <v>0</v>
      </c>
      <c r="Q22" s="191">
        <f t="shared" si="2"/>
        <v>0</v>
      </c>
      <c r="R22" s="192"/>
      <c r="S22" s="193" t="str">
        <f t="shared" si="7"/>
        <v> </v>
      </c>
      <c r="T22" s="193" t="str">
        <f t="shared" si="3"/>
        <v> </v>
      </c>
      <c r="U22" s="193" t="str">
        <f t="shared" si="4"/>
        <v> </v>
      </c>
      <c r="V22" s="195" t="str">
        <f>IF(Q22=Annee2015!$B$6,"OK","ERREUR SAISIE")</f>
        <v>ERREUR SAISIE</v>
      </c>
      <c r="W22" s="190"/>
    </row>
    <row r="23" spans="1:23" s="196" customFormat="1" ht="30">
      <c r="A23" s="188" t="str">
        <f>+Intitulés!B16</f>
        <v>C14</v>
      </c>
      <c r="B23" s="189" t="str">
        <f>Intitulés!C16</f>
        <v>L'information au patient, qui lui est transmise à l’issue des soins, mentionne : 
Lieu d’utilisation</v>
      </c>
      <c r="C23" s="190"/>
      <c r="D23" s="191">
        <f>COUNTIF(Annee2015!T1C14,"1")</f>
        <v>0</v>
      </c>
      <c r="E23" s="191">
        <f>COUNTIF(Annee2015!T1C14,"2")</f>
        <v>0</v>
      </c>
      <c r="F23" s="191">
        <f t="shared" si="0"/>
        <v>0</v>
      </c>
      <c r="G23" s="192"/>
      <c r="H23" s="193" t="str">
        <f t="shared" si="5"/>
        <v> </v>
      </c>
      <c r="I23" s="193" t="str">
        <f t="shared" si="6"/>
        <v> </v>
      </c>
      <c r="J23" s="194"/>
      <c r="K23" s="188" t="str">
        <f>+Intitulés!B16</f>
        <v>C14</v>
      </c>
      <c r="L23" s="189" t="str">
        <f t="shared" si="1"/>
        <v>L'information au patient, qui lui est transmise à l’issue des soins, mentionne : 
Lieu d’utilisation</v>
      </c>
      <c r="M23" s="190"/>
      <c r="N23" s="191">
        <f>COUNTIF(Annee2015!T1C14,"1")</f>
        <v>0</v>
      </c>
      <c r="O23" s="191">
        <f>COUNTIF(Annee2015!T1C14,"2")</f>
        <v>0</v>
      </c>
      <c r="P23" s="191">
        <f>COUNTIF(Annee2015!T1C14,"8")</f>
        <v>0</v>
      </c>
      <c r="Q23" s="191">
        <f t="shared" si="2"/>
        <v>0</v>
      </c>
      <c r="R23" s="192"/>
      <c r="S23" s="193" t="str">
        <f t="shared" si="7"/>
        <v> </v>
      </c>
      <c r="T23" s="193" t="str">
        <f t="shared" si="3"/>
        <v> </v>
      </c>
      <c r="U23" s="193" t="str">
        <f t="shared" si="4"/>
        <v> </v>
      </c>
      <c r="V23" s="195" t="str">
        <f>IF(Q23=Annee2015!$B$6,"OK","ERREUR SAISIE")</f>
        <v>ERREUR SAISIE</v>
      </c>
      <c r="W23" s="190"/>
    </row>
    <row r="24" spans="1:23" s="196" customFormat="1" ht="30">
      <c r="A24" s="188" t="str">
        <f>+Intitulés!B17</f>
        <v>C15</v>
      </c>
      <c r="B24" s="189" t="str">
        <f>Intitulés!C17</f>
        <v>L'information au patient, qui lui est transmise à l’issue des soins, mentionne : 
Date d’utilisation</v>
      </c>
      <c r="C24" s="190"/>
      <c r="D24" s="191">
        <f>COUNTIF(Annee2015!T1C15,"1")</f>
        <v>0</v>
      </c>
      <c r="E24" s="191">
        <f>COUNTIF(Annee2015!T1C15,"2")</f>
        <v>0</v>
      </c>
      <c r="F24" s="191">
        <f>E24+D24</f>
        <v>0</v>
      </c>
      <c r="G24" s="192"/>
      <c r="H24" s="193" t="str">
        <f t="shared" si="5"/>
        <v> </v>
      </c>
      <c r="I24" s="193" t="str">
        <f t="shared" si="6"/>
        <v> </v>
      </c>
      <c r="J24" s="194"/>
      <c r="K24" s="188" t="str">
        <f>+Intitulés!B17</f>
        <v>C15</v>
      </c>
      <c r="L24" s="189" t="str">
        <f t="shared" si="1"/>
        <v>L'information au patient, qui lui est transmise à l’issue des soins, mentionne : 
Date d’utilisation</v>
      </c>
      <c r="M24" s="190"/>
      <c r="N24" s="191">
        <f>COUNTIF(Annee2015!T1C15,"1")</f>
        <v>0</v>
      </c>
      <c r="O24" s="191">
        <f>COUNTIF(Annee2015!T1C15,"2")</f>
        <v>0</v>
      </c>
      <c r="P24" s="191">
        <f>COUNTIF(Annee2015!T1C15,"8")</f>
        <v>0</v>
      </c>
      <c r="Q24" s="191">
        <f t="shared" si="2"/>
        <v>0</v>
      </c>
      <c r="R24" s="192"/>
      <c r="S24" s="193" t="str">
        <f t="shared" si="7"/>
        <v> </v>
      </c>
      <c r="T24" s="193" t="str">
        <f t="shared" si="3"/>
        <v> </v>
      </c>
      <c r="U24" s="193" t="str">
        <f t="shared" si="4"/>
        <v> </v>
      </c>
      <c r="V24" s="195" t="str">
        <f>IF(Q24=Annee2015!$B$6,"OK","ERREUR SAISIE")</f>
        <v>ERREUR SAISIE</v>
      </c>
      <c r="W24" s="190"/>
    </row>
    <row r="25" spans="1:23" s="196" customFormat="1" ht="30">
      <c r="A25" s="188" t="str">
        <f>+Intitulés!B18</f>
        <v>C16</v>
      </c>
      <c r="B25" s="189" t="str">
        <f>Intitulés!C18</f>
        <v>L'information au patient, qui lui est transmise à l’issue des soins, mentionne : 
Nom du médecin ou du chirurgien-dentiste utilisateur</v>
      </c>
      <c r="C25" s="190"/>
      <c r="D25" s="191">
        <f>COUNTIF(Annee2015!T1C16,"1")</f>
        <v>0</v>
      </c>
      <c r="E25" s="191">
        <f>COUNTIF(Annee2015!T1C16,"2")</f>
        <v>0</v>
      </c>
      <c r="F25" s="191">
        <f>E25+D25</f>
        <v>0</v>
      </c>
      <c r="G25" s="192"/>
      <c r="H25" s="193" t="str">
        <f t="shared" si="5"/>
        <v> </v>
      </c>
      <c r="I25" s="193" t="str">
        <f t="shared" si="6"/>
        <v> </v>
      </c>
      <c r="J25" s="194"/>
      <c r="K25" s="188" t="str">
        <f>+Intitulés!B18</f>
        <v>C16</v>
      </c>
      <c r="L25" s="189" t="str">
        <f t="shared" si="1"/>
        <v>L'information au patient, qui lui est transmise à l’issue des soins, mentionne : 
Nom du médecin ou du chirurgien-dentiste utilisateur</v>
      </c>
      <c r="M25" s="190"/>
      <c r="N25" s="191">
        <f>COUNTIF(Annee2015!T1C16,"1")</f>
        <v>0</v>
      </c>
      <c r="O25" s="191">
        <f>COUNTIF(Annee2015!T1C16,"2")</f>
        <v>0</v>
      </c>
      <c r="P25" s="191">
        <f>COUNTIF(Annee2015!T1C16,"8")</f>
        <v>0</v>
      </c>
      <c r="Q25" s="191">
        <f t="shared" si="2"/>
        <v>0</v>
      </c>
      <c r="R25" s="192"/>
      <c r="S25" s="193" t="str">
        <f t="shared" si="7"/>
        <v> </v>
      </c>
      <c r="T25" s="193" t="str">
        <f t="shared" si="3"/>
        <v> </v>
      </c>
      <c r="U25" s="193" t="str">
        <f t="shared" si="4"/>
        <v> </v>
      </c>
      <c r="V25" s="195" t="str">
        <f>IF(Q25=Annee2015!$B$6,"OK","ERREUR SAISIE")</f>
        <v>ERREUR SAISIE</v>
      </c>
      <c r="W25" s="190"/>
    </row>
    <row r="26" spans="1:23" s="4" customFormat="1" ht="15">
      <c r="A26" s="103" t="str">
        <f>+Intitulés!B19</f>
        <v>C17</v>
      </c>
      <c r="B26" s="90" t="str">
        <f>Intitulés!C19</f>
        <v>Traçabilité du(es) DM implanté(s) non retrouvée</v>
      </c>
      <c r="C26" s="17"/>
      <c r="D26" s="89">
        <f>COUNTIF(Annee2015!T1C17,"1")</f>
        <v>0</v>
      </c>
      <c r="E26" s="89">
        <f>COUNTIF(Annee2015!T1C17,"2")</f>
        <v>80</v>
      </c>
      <c r="F26" s="89">
        <f>E26+D26</f>
        <v>80</v>
      </c>
      <c r="G26" s="67"/>
      <c r="H26" s="88">
        <f t="shared" si="5"/>
        <v>0</v>
      </c>
      <c r="I26" s="88">
        <f t="shared" si="6"/>
        <v>1</v>
      </c>
      <c r="J26" s="68"/>
      <c r="K26" s="103" t="str">
        <f>+Intitulés!B19</f>
        <v>C17</v>
      </c>
      <c r="L26" s="90" t="str">
        <f aca="true" t="shared" si="8" ref="L26:L39">B26</f>
        <v>Traçabilité du(es) DM implanté(s) non retrouvée</v>
      </c>
      <c r="M26" s="17"/>
      <c r="N26" s="89">
        <f>COUNTIF(Annee2015!T1C17,"1")</f>
        <v>0</v>
      </c>
      <c r="O26" s="89">
        <f>COUNTIF(Annee2015!T1C17,"2")</f>
        <v>80</v>
      </c>
      <c r="P26" s="89">
        <f>COUNTIF(Annee2015!T1C17,"8")</f>
        <v>0</v>
      </c>
      <c r="Q26" s="89">
        <f>N26+O26+P26</f>
        <v>80</v>
      </c>
      <c r="R26" s="67"/>
      <c r="S26" s="88">
        <f aca="true" t="shared" si="9" ref="S26:S39">IF(Q26=0," ",INT(N26/$Q26*1000)/1000)</f>
        <v>0</v>
      </c>
      <c r="T26" s="88">
        <f aca="true" t="shared" si="10" ref="T26:T39">IF(Q26=0," ",INT(O26/$Q26*1000)/1000)</f>
        <v>1</v>
      </c>
      <c r="U26" s="88">
        <f aca="true" t="shared" si="11" ref="U26:U39">IF(Q26=0," ",INT(P26/$Q26*1000)/1000)</f>
        <v>0</v>
      </c>
      <c r="V26" s="92" t="str">
        <f>IF(Q26=Annee2015!$B$6,"OK","ERREUR SAISIE")</f>
        <v>OK</v>
      </c>
      <c r="W26" s="17"/>
    </row>
    <row r="27" spans="1:23" s="4" customFormat="1" ht="15">
      <c r="A27" s="103" t="str">
        <f>+Intitulés!B20</f>
        <v>C18</v>
      </c>
      <c r="B27" s="90" t="str">
        <f>Intitulés!C20</f>
        <v>Traçabilité du(es) DM implanté(s) conforme</v>
      </c>
      <c r="C27" s="17"/>
      <c r="D27" s="89">
        <f>COUNTIF(Annee2015!T1C18,"1")</f>
        <v>0</v>
      </c>
      <c r="E27" s="89">
        <f>COUNTIF(Annee2015!T1C18,"2")</f>
        <v>80</v>
      </c>
      <c r="F27" s="89">
        <f aca="true" t="shared" si="12" ref="F27:F39">E27+D27</f>
        <v>80</v>
      </c>
      <c r="G27" s="67"/>
      <c r="H27" s="88">
        <f t="shared" si="5"/>
        <v>0</v>
      </c>
      <c r="I27" s="88">
        <f t="shared" si="6"/>
        <v>1</v>
      </c>
      <c r="J27" s="68"/>
      <c r="K27" s="103" t="str">
        <f>+Intitulés!B20</f>
        <v>C18</v>
      </c>
      <c r="L27" s="90" t="str">
        <f t="shared" si="8"/>
        <v>Traçabilité du(es) DM implanté(s) conforme</v>
      </c>
      <c r="M27" s="17"/>
      <c r="N27" s="89">
        <f>COUNTIF(Annee2015!T1C18,"1")</f>
        <v>0</v>
      </c>
      <c r="O27" s="89">
        <f>COUNTIF(Annee2015!T1C18,"2")</f>
        <v>80</v>
      </c>
      <c r="P27" s="89">
        <f>COUNTIF(Annee2015!T1C18,"8")</f>
        <v>0</v>
      </c>
      <c r="Q27" s="89">
        <f aca="true" t="shared" si="13" ref="Q27:Q37">N27+O27+P27</f>
        <v>80</v>
      </c>
      <c r="R27" s="67"/>
      <c r="S27" s="88">
        <f t="shared" si="9"/>
        <v>0</v>
      </c>
      <c r="T27" s="88">
        <f t="shared" si="10"/>
        <v>1</v>
      </c>
      <c r="U27" s="88">
        <f t="shared" si="11"/>
        <v>0</v>
      </c>
      <c r="V27" s="92" t="str">
        <f>IF(Q27=Annee2015!$B$6,"OK","ERREUR SAISIE")</f>
        <v>OK</v>
      </c>
      <c r="W27" s="17"/>
    </row>
    <row r="28" spans="1:23" s="4" customFormat="1" ht="15">
      <c r="A28" s="103" t="str">
        <f>+Intitulés!B21</f>
        <v>C19</v>
      </c>
      <c r="B28" s="90" t="str">
        <f>Intitulés!C21</f>
        <v>Traçabilité du(es) DM implanté(s) avec au moins une cause de non-conformité</v>
      </c>
      <c r="C28" s="17"/>
      <c r="D28" s="89">
        <f>COUNTIF(Annee2015!T1C19,"1")</f>
        <v>0</v>
      </c>
      <c r="E28" s="89">
        <f>COUNTIF(Annee2015!T1C19,"2")</f>
        <v>80</v>
      </c>
      <c r="F28" s="89">
        <f t="shared" si="12"/>
        <v>80</v>
      </c>
      <c r="G28" s="67"/>
      <c r="H28" s="88">
        <f t="shared" si="5"/>
        <v>0</v>
      </c>
      <c r="I28" s="88">
        <f t="shared" si="6"/>
        <v>1</v>
      </c>
      <c r="J28" s="68"/>
      <c r="K28" s="103" t="str">
        <f>+Intitulés!B21</f>
        <v>C19</v>
      </c>
      <c r="L28" s="90" t="str">
        <f t="shared" si="8"/>
        <v>Traçabilité du(es) DM implanté(s) avec au moins une cause de non-conformité</v>
      </c>
      <c r="M28" s="17"/>
      <c r="N28" s="89">
        <f>COUNTIF(Annee2015!T1C19,"1")</f>
        <v>0</v>
      </c>
      <c r="O28" s="89">
        <f>COUNTIF(Annee2015!T1C19,"2")</f>
        <v>80</v>
      </c>
      <c r="P28" s="89">
        <f>COUNTIF(Annee2015!T1C19,"8")</f>
        <v>0</v>
      </c>
      <c r="Q28" s="89">
        <f t="shared" si="13"/>
        <v>80</v>
      </c>
      <c r="R28" s="67"/>
      <c r="S28" s="88">
        <f t="shared" si="9"/>
        <v>0</v>
      </c>
      <c r="T28" s="88">
        <f t="shared" si="10"/>
        <v>1</v>
      </c>
      <c r="U28" s="88">
        <f t="shared" si="11"/>
        <v>0</v>
      </c>
      <c r="V28" s="92" t="str">
        <f>IF(Q28=Annee2015!$B$6,"OK","ERREUR SAISIE")</f>
        <v>OK</v>
      </c>
      <c r="W28" s="17"/>
    </row>
    <row r="29" spans="1:23" s="4" customFormat="1" ht="15">
      <c r="A29" s="103" t="str">
        <f>+Intitulés!B22</f>
        <v>C20</v>
      </c>
      <c r="B29" s="90" t="str">
        <f>Intitulés!C22</f>
        <v>Implantation de DMI sans enregistrement par la PUI</v>
      </c>
      <c r="C29" s="17"/>
      <c r="D29" s="89">
        <f>COUNTIF(Annee2015!T1C20,"1")</f>
        <v>0</v>
      </c>
      <c r="E29" s="89">
        <f>COUNTIF(Annee2015!T1C20,"2")</f>
        <v>80</v>
      </c>
      <c r="F29" s="89">
        <f t="shared" si="12"/>
        <v>80</v>
      </c>
      <c r="G29" s="67"/>
      <c r="H29" s="88">
        <f t="shared" si="5"/>
        <v>0</v>
      </c>
      <c r="I29" s="88">
        <f t="shared" si="6"/>
        <v>1</v>
      </c>
      <c r="J29" s="68"/>
      <c r="K29" s="103" t="str">
        <f>+Intitulés!B22</f>
        <v>C20</v>
      </c>
      <c r="L29" s="90" t="str">
        <f t="shared" si="8"/>
        <v>Implantation de DMI sans enregistrement par la PUI</v>
      </c>
      <c r="M29" s="17"/>
      <c r="N29" s="89">
        <f>COUNTIF(Annee2015!T1C20,"1")</f>
        <v>0</v>
      </c>
      <c r="O29" s="89">
        <f>COUNTIF(Annee2015!T1C20,"2")</f>
        <v>80</v>
      </c>
      <c r="P29" s="89">
        <f>COUNTIF(Annee2015!T1C20,"8")</f>
        <v>0</v>
      </c>
      <c r="Q29" s="89">
        <f t="shared" si="13"/>
        <v>80</v>
      </c>
      <c r="R29" s="67"/>
      <c r="S29" s="88">
        <f t="shared" si="9"/>
        <v>0</v>
      </c>
      <c r="T29" s="88">
        <f t="shared" si="10"/>
        <v>1</v>
      </c>
      <c r="U29" s="88">
        <f t="shared" si="11"/>
        <v>0</v>
      </c>
      <c r="V29" s="92" t="str">
        <f>IF(Q29=Annee2015!$B$6,"OK","ERREUR SAISIE")</f>
        <v>OK</v>
      </c>
      <c r="W29" s="17"/>
    </row>
    <row r="30" spans="1:23" s="4" customFormat="1" ht="15">
      <c r="A30" s="103" t="str">
        <f>+Intitulés!B23</f>
        <v>C21</v>
      </c>
      <c r="B30" s="90" t="str">
        <f>Intitulés!C23</f>
        <v>Implantation de DMI sans enregistrement de l'identification du patient</v>
      </c>
      <c r="C30" s="17"/>
      <c r="D30" s="89">
        <f>COUNTIF(Annee2015!T1C21,"1")</f>
        <v>0</v>
      </c>
      <c r="E30" s="89">
        <f>COUNTIF(Annee2015!T1C21,"2")</f>
        <v>80</v>
      </c>
      <c r="F30" s="89">
        <f t="shared" si="12"/>
        <v>80</v>
      </c>
      <c r="G30" s="67"/>
      <c r="H30" s="88">
        <f t="shared" si="5"/>
        <v>0</v>
      </c>
      <c r="I30" s="88">
        <f t="shared" si="6"/>
        <v>1</v>
      </c>
      <c r="J30" s="68"/>
      <c r="K30" s="103" t="str">
        <f>+Intitulés!B23</f>
        <v>C21</v>
      </c>
      <c r="L30" s="90" t="str">
        <f t="shared" si="8"/>
        <v>Implantation de DMI sans enregistrement de l'identification du patient</v>
      </c>
      <c r="M30" s="17"/>
      <c r="N30" s="89">
        <f>COUNTIF(Annee2015!T1C21,"1")</f>
        <v>0</v>
      </c>
      <c r="O30" s="89">
        <f>COUNTIF(Annee2015!T1C21,"2")</f>
        <v>80</v>
      </c>
      <c r="P30" s="89">
        <f>COUNTIF(Annee2015!T1C21,"8")</f>
        <v>0</v>
      </c>
      <c r="Q30" s="89">
        <f t="shared" si="13"/>
        <v>80</v>
      </c>
      <c r="R30" s="67"/>
      <c r="S30" s="88">
        <f t="shared" si="9"/>
        <v>0</v>
      </c>
      <c r="T30" s="88">
        <f t="shared" si="10"/>
        <v>1</v>
      </c>
      <c r="U30" s="88">
        <f t="shared" si="11"/>
        <v>0</v>
      </c>
      <c r="V30" s="92" t="str">
        <f>IF(Q30=Annee2015!$B$6,"OK","ERREUR SAISIE")</f>
        <v>OK</v>
      </c>
      <c r="W30" s="17"/>
    </row>
    <row r="31" spans="1:23" s="4" customFormat="1" ht="15">
      <c r="A31" s="103" t="str">
        <f>+Intitulés!B24</f>
        <v>C22</v>
      </c>
      <c r="B31" s="90" t="str">
        <f>Intitulés!C24</f>
        <v>Implantation de DMI sans enregistrement de la date d'implantation</v>
      </c>
      <c r="C31" s="17"/>
      <c r="D31" s="89">
        <f>COUNTIF(Annee2015!T1C22,"1")</f>
        <v>0</v>
      </c>
      <c r="E31" s="89">
        <f>COUNTIF(Annee2015!T1C22,"2")</f>
        <v>80</v>
      </c>
      <c r="F31" s="89">
        <f t="shared" si="12"/>
        <v>80</v>
      </c>
      <c r="G31" s="67"/>
      <c r="H31" s="88">
        <f t="shared" si="5"/>
        <v>0</v>
      </c>
      <c r="I31" s="88">
        <f t="shared" si="6"/>
        <v>1</v>
      </c>
      <c r="J31" s="68"/>
      <c r="K31" s="103" t="str">
        <f>+Intitulés!B24</f>
        <v>C22</v>
      </c>
      <c r="L31" s="90" t="str">
        <f t="shared" si="8"/>
        <v>Implantation de DMI sans enregistrement de la date d'implantation</v>
      </c>
      <c r="M31" s="17"/>
      <c r="N31" s="89">
        <f>COUNTIF(Annee2015!T1C22,"1")</f>
        <v>0</v>
      </c>
      <c r="O31" s="89">
        <f>COUNTIF(Annee2015!T1C22,"2")</f>
        <v>80</v>
      </c>
      <c r="P31" s="89">
        <f>COUNTIF(Annee2015!T1C22,"8")</f>
        <v>0</v>
      </c>
      <c r="Q31" s="89">
        <f t="shared" si="13"/>
        <v>80</v>
      </c>
      <c r="R31" s="67"/>
      <c r="S31" s="88">
        <f t="shared" si="9"/>
        <v>0</v>
      </c>
      <c r="T31" s="88">
        <f t="shared" si="10"/>
        <v>1</v>
      </c>
      <c r="U31" s="88">
        <f t="shared" si="11"/>
        <v>0</v>
      </c>
      <c r="V31" s="92" t="str">
        <f>IF(Q31=Annee2015!$B$6,"OK","ERREUR SAISIE")</f>
        <v>OK</v>
      </c>
      <c r="W31" s="17"/>
    </row>
    <row r="32" spans="1:23" s="4" customFormat="1" ht="15">
      <c r="A32" s="103" t="str">
        <f>+Intitulés!B25</f>
        <v>C23</v>
      </c>
      <c r="B32" s="90" t="str">
        <f>Intitulés!C25</f>
        <v>Implantation de DMI sans enregistrement du nom du prescripteur</v>
      </c>
      <c r="C32" s="17"/>
      <c r="D32" s="89">
        <f>COUNTIF(Annee2015!T1C23,"1")</f>
        <v>0</v>
      </c>
      <c r="E32" s="89">
        <f>COUNTIF(Annee2015!T1C23,"2")</f>
        <v>80</v>
      </c>
      <c r="F32" s="89">
        <f t="shared" si="12"/>
        <v>80</v>
      </c>
      <c r="G32" s="67"/>
      <c r="H32" s="88">
        <f t="shared" si="5"/>
        <v>0</v>
      </c>
      <c r="I32" s="88">
        <f t="shared" si="6"/>
        <v>1</v>
      </c>
      <c r="J32" s="68"/>
      <c r="K32" s="103" t="str">
        <f>+Intitulés!B25</f>
        <v>C23</v>
      </c>
      <c r="L32" s="90" t="str">
        <f t="shared" si="8"/>
        <v>Implantation de DMI sans enregistrement du nom du prescripteur</v>
      </c>
      <c r="M32" s="17"/>
      <c r="N32" s="89">
        <f>COUNTIF(Annee2015!T1C23,"1")</f>
        <v>0</v>
      </c>
      <c r="O32" s="89">
        <f>COUNTIF(Annee2015!T1C23,"2")</f>
        <v>80</v>
      </c>
      <c r="P32" s="89">
        <f>COUNTIF(Annee2015!T1C23,"8")</f>
        <v>0</v>
      </c>
      <c r="Q32" s="89">
        <f t="shared" si="13"/>
        <v>80</v>
      </c>
      <c r="R32" s="67"/>
      <c r="S32" s="88">
        <f t="shared" si="9"/>
        <v>0</v>
      </c>
      <c r="T32" s="88">
        <f t="shared" si="10"/>
        <v>1</v>
      </c>
      <c r="U32" s="88">
        <f t="shared" si="11"/>
        <v>0</v>
      </c>
      <c r="V32" s="92" t="str">
        <f>IF(Q32=Annee2015!$B$6,"OK","ERREUR SAISIE")</f>
        <v>OK</v>
      </c>
      <c r="W32" s="17"/>
    </row>
    <row r="33" spans="1:23" s="4" customFormat="1" ht="15">
      <c r="A33" s="103" t="str">
        <f>+Intitulés!B26</f>
        <v>C24</v>
      </c>
      <c r="B33" s="90" t="str">
        <f>Intitulés!C26</f>
        <v>Implantation de DMI sans enregistrement de la signature du prescripteur</v>
      </c>
      <c r="C33" s="17"/>
      <c r="D33" s="89">
        <f>COUNTIF(Annee2015!T1C24,"1")</f>
        <v>0</v>
      </c>
      <c r="E33" s="89">
        <f>COUNTIF(Annee2015!T1C24,"2")</f>
        <v>80</v>
      </c>
      <c r="F33" s="89">
        <f t="shared" si="12"/>
        <v>80</v>
      </c>
      <c r="G33" s="67"/>
      <c r="H33" s="88">
        <f t="shared" si="5"/>
        <v>0</v>
      </c>
      <c r="I33" s="88">
        <f t="shared" si="6"/>
        <v>1</v>
      </c>
      <c r="J33" s="68"/>
      <c r="K33" s="103" t="str">
        <f>+Intitulés!B26</f>
        <v>C24</v>
      </c>
      <c r="L33" s="90" t="str">
        <f t="shared" si="8"/>
        <v>Implantation de DMI sans enregistrement de la signature du prescripteur</v>
      </c>
      <c r="M33" s="17"/>
      <c r="N33" s="89">
        <f>COUNTIF(Annee2015!T1C24,"1")</f>
        <v>0</v>
      </c>
      <c r="O33" s="89">
        <f>COUNTIF(Annee2015!T1C24,"2")</f>
        <v>80</v>
      </c>
      <c r="P33" s="89">
        <f>COUNTIF(Annee2015!T1C24,"8")</f>
        <v>0</v>
      </c>
      <c r="Q33" s="89">
        <f t="shared" si="13"/>
        <v>80</v>
      </c>
      <c r="R33" s="67"/>
      <c r="S33" s="88">
        <f t="shared" si="9"/>
        <v>0</v>
      </c>
      <c r="T33" s="88">
        <f t="shared" si="10"/>
        <v>1</v>
      </c>
      <c r="U33" s="88">
        <f t="shared" si="11"/>
        <v>0</v>
      </c>
      <c r="V33" s="92" t="str">
        <f>IF(Q33=Annee2015!$B$6,"OK","ERREUR SAISIE")</f>
        <v>OK</v>
      </c>
      <c r="W33" s="17"/>
    </row>
    <row r="34" spans="1:23" s="4" customFormat="1" ht="15">
      <c r="A34" s="103" t="str">
        <f>+Intitulés!B27</f>
        <v>C25</v>
      </c>
      <c r="B34" s="90" t="str">
        <f>Intitulés!C27</f>
        <v>Implantation de DMI sans enregistrement de l'identification du DMI</v>
      </c>
      <c r="C34" s="17"/>
      <c r="D34" s="89">
        <f>COUNTIF(Annee2015!T1C25,"1")</f>
        <v>0</v>
      </c>
      <c r="E34" s="89">
        <f>COUNTIF(Annee2015!T1C25,"2")</f>
        <v>80</v>
      </c>
      <c r="F34" s="89">
        <f t="shared" si="12"/>
        <v>80</v>
      </c>
      <c r="G34" s="67"/>
      <c r="H34" s="88">
        <f t="shared" si="5"/>
        <v>0</v>
      </c>
      <c r="I34" s="88">
        <f t="shared" si="6"/>
        <v>1</v>
      </c>
      <c r="J34" s="68"/>
      <c r="K34" s="103" t="str">
        <f>+Intitulés!B27</f>
        <v>C25</v>
      </c>
      <c r="L34" s="90" t="str">
        <f t="shared" si="8"/>
        <v>Implantation de DMI sans enregistrement de l'identification du DMI</v>
      </c>
      <c r="M34" s="17"/>
      <c r="N34" s="89">
        <f>COUNTIF(Annee2015!T1C25,"1")</f>
        <v>0</v>
      </c>
      <c r="O34" s="89">
        <f>COUNTIF(Annee2015!T1C25,"2")</f>
        <v>80</v>
      </c>
      <c r="P34" s="89">
        <f>COUNTIF(Annee2015!T1C25,"8")</f>
        <v>0</v>
      </c>
      <c r="Q34" s="89">
        <f t="shared" si="13"/>
        <v>80</v>
      </c>
      <c r="R34" s="67"/>
      <c r="S34" s="88">
        <f t="shared" si="9"/>
        <v>0</v>
      </c>
      <c r="T34" s="88">
        <f t="shared" si="10"/>
        <v>1</v>
      </c>
      <c r="U34" s="88">
        <f t="shared" si="11"/>
        <v>0</v>
      </c>
      <c r="V34" s="92" t="str">
        <f>IF(Q34=Annee2015!$B$6,"OK","ERREUR SAISIE")</f>
        <v>OK</v>
      </c>
      <c r="W34" s="17"/>
    </row>
    <row r="35" spans="1:23" s="4" customFormat="1" ht="15">
      <c r="A35" s="103" t="str">
        <f>+Intitulés!B28</f>
        <v>C26</v>
      </c>
      <c r="B35" s="90" t="str">
        <f>Intitulés!C28</f>
        <v>Implantation de DMI sans information du patient</v>
      </c>
      <c r="C35" s="17"/>
      <c r="D35" s="89">
        <f>COUNTIF(Annee2015!T1C26,"1")</f>
        <v>0</v>
      </c>
      <c r="E35" s="89">
        <f>COUNTIF(Annee2015!T1C26,"2")</f>
        <v>80</v>
      </c>
      <c r="F35" s="89">
        <f t="shared" si="12"/>
        <v>80</v>
      </c>
      <c r="G35" s="67"/>
      <c r="H35" s="88">
        <f t="shared" si="5"/>
        <v>0</v>
      </c>
      <c r="I35" s="88">
        <f t="shared" si="6"/>
        <v>1</v>
      </c>
      <c r="J35" s="68"/>
      <c r="K35" s="103" t="str">
        <f>+Intitulés!B28</f>
        <v>C26</v>
      </c>
      <c r="L35" s="90" t="str">
        <f t="shared" si="8"/>
        <v>Implantation de DMI sans information du patient</v>
      </c>
      <c r="M35" s="17"/>
      <c r="N35" s="89">
        <f>COUNTIF(Annee2015!T1C26,"1")</f>
        <v>0</v>
      </c>
      <c r="O35" s="89">
        <f>COUNTIF(Annee2015!T1C26,"2")</f>
        <v>80</v>
      </c>
      <c r="P35" s="89">
        <f>COUNTIF(Annee2015!T1C26,"8")</f>
        <v>0</v>
      </c>
      <c r="Q35" s="89">
        <f t="shared" si="13"/>
        <v>80</v>
      </c>
      <c r="R35" s="67"/>
      <c r="S35" s="88">
        <f t="shared" si="9"/>
        <v>0</v>
      </c>
      <c r="T35" s="88">
        <f t="shared" si="10"/>
        <v>1</v>
      </c>
      <c r="U35" s="88">
        <f t="shared" si="11"/>
        <v>0</v>
      </c>
      <c r="V35" s="92" t="str">
        <f>IF(Q35=Annee2015!$B$6,"OK","ERREUR SAISIE")</f>
        <v>OK</v>
      </c>
      <c r="W35" s="17"/>
    </row>
    <row r="36" spans="1:23" s="4" customFormat="1" ht="30">
      <c r="A36" s="103" t="str">
        <f>+Intitulés!B29</f>
        <v>C27</v>
      </c>
      <c r="B36" s="90">
        <f>Intitulés!C29</f>
        <v>0</v>
      </c>
      <c r="C36" s="17"/>
      <c r="D36" s="89">
        <f>COUNTIF(Annee2015!T1C27,"1")</f>
        <v>0</v>
      </c>
      <c r="E36" s="89">
        <f>COUNTIF(Annee2015!T1C27,"2")</f>
        <v>0</v>
      </c>
      <c r="F36" s="89">
        <f t="shared" si="12"/>
        <v>0</v>
      </c>
      <c r="G36" s="67"/>
      <c r="H36" s="88" t="str">
        <f t="shared" si="5"/>
        <v> </v>
      </c>
      <c r="I36" s="88" t="str">
        <f t="shared" si="6"/>
        <v> </v>
      </c>
      <c r="J36" s="68"/>
      <c r="K36" s="103" t="str">
        <f>+Intitulés!B29</f>
        <v>C27</v>
      </c>
      <c r="L36" s="90">
        <f t="shared" si="8"/>
        <v>0</v>
      </c>
      <c r="M36" s="17"/>
      <c r="N36" s="89">
        <f>COUNTIF(Annee2015!T1C27,"1")</f>
        <v>0</v>
      </c>
      <c r="O36" s="89">
        <f>COUNTIF(Annee2015!T1C27,"2")</f>
        <v>0</v>
      </c>
      <c r="P36" s="89">
        <f>COUNTIF(Annee2015!T1C27,"8")</f>
        <v>0</v>
      </c>
      <c r="Q36" s="89">
        <f t="shared" si="13"/>
        <v>0</v>
      </c>
      <c r="R36" s="67"/>
      <c r="S36" s="88" t="str">
        <f t="shared" si="9"/>
        <v> </v>
      </c>
      <c r="T36" s="88" t="str">
        <f t="shared" si="10"/>
        <v> </v>
      </c>
      <c r="U36" s="88" t="str">
        <f t="shared" si="11"/>
        <v> </v>
      </c>
      <c r="V36" s="92" t="str">
        <f>IF(Q36=Annee2015!$B$6,"OK","ERREUR SAISIE")</f>
        <v>ERREUR SAISIE</v>
      </c>
      <c r="W36" s="17"/>
    </row>
    <row r="37" spans="1:23" s="4" customFormat="1" ht="30">
      <c r="A37" s="103" t="str">
        <f>+Intitulés!B30</f>
        <v>C28</v>
      </c>
      <c r="B37" s="90">
        <f>Intitulés!C30</f>
        <v>0</v>
      </c>
      <c r="C37" s="17"/>
      <c r="D37" s="89">
        <f>COUNTIF(Annee2015!T1C28,"1")</f>
        <v>0</v>
      </c>
      <c r="E37" s="89">
        <f>COUNTIF(Annee2015!T1C28,"2")</f>
        <v>0</v>
      </c>
      <c r="F37" s="89">
        <f t="shared" si="12"/>
        <v>0</v>
      </c>
      <c r="G37" s="67"/>
      <c r="H37" s="88" t="str">
        <f t="shared" si="5"/>
        <v> </v>
      </c>
      <c r="I37" s="88" t="str">
        <f t="shared" si="6"/>
        <v> </v>
      </c>
      <c r="J37" s="68"/>
      <c r="K37" s="103" t="str">
        <f>+Intitulés!B30</f>
        <v>C28</v>
      </c>
      <c r="L37" s="90">
        <f t="shared" si="8"/>
        <v>0</v>
      </c>
      <c r="M37" s="17"/>
      <c r="N37" s="89">
        <f>COUNTIF(Annee2015!T1C28,"1")</f>
        <v>0</v>
      </c>
      <c r="O37" s="89">
        <f>COUNTIF(Annee2015!T1C28,"2")</f>
        <v>0</v>
      </c>
      <c r="P37" s="89">
        <f>COUNTIF(Annee2015!T1C28,"8")</f>
        <v>0</v>
      </c>
      <c r="Q37" s="89">
        <f t="shared" si="13"/>
        <v>0</v>
      </c>
      <c r="R37" s="67"/>
      <c r="S37" s="88" t="str">
        <f t="shared" si="9"/>
        <v> </v>
      </c>
      <c r="T37" s="88" t="str">
        <f t="shared" si="10"/>
        <v> </v>
      </c>
      <c r="U37" s="88" t="str">
        <f t="shared" si="11"/>
        <v> </v>
      </c>
      <c r="V37" s="92" t="str">
        <f>IF(Q37=Annee2015!$B$6,"OK","ERREUR SAISIE")</f>
        <v>ERREUR SAISIE</v>
      </c>
      <c r="W37" s="17"/>
    </row>
    <row r="38" spans="1:23" s="4" customFormat="1" ht="30">
      <c r="A38" s="103" t="str">
        <f>+Intitulés!B31</f>
        <v>C29</v>
      </c>
      <c r="B38" s="90">
        <f>Intitulés!C31</f>
        <v>0</v>
      </c>
      <c r="C38" s="17"/>
      <c r="D38" s="89">
        <f>COUNTIF(Annee2015!T1C29,"1")</f>
        <v>0</v>
      </c>
      <c r="E38" s="89">
        <f>COUNTIF(Annee2015!T1C29,"2")</f>
        <v>0</v>
      </c>
      <c r="F38" s="89">
        <f t="shared" si="12"/>
        <v>0</v>
      </c>
      <c r="G38" s="67"/>
      <c r="H38" s="88" t="str">
        <f t="shared" si="5"/>
        <v> </v>
      </c>
      <c r="I38" s="88" t="str">
        <f t="shared" si="6"/>
        <v> </v>
      </c>
      <c r="J38" s="68"/>
      <c r="K38" s="103" t="str">
        <f>+Intitulés!B31</f>
        <v>C29</v>
      </c>
      <c r="L38" s="90">
        <f t="shared" si="8"/>
        <v>0</v>
      </c>
      <c r="M38" s="17"/>
      <c r="N38" s="89">
        <f>COUNTIF(Annee2015!T1C29,"1")</f>
        <v>0</v>
      </c>
      <c r="O38" s="89">
        <f>COUNTIF(Annee2015!T1C29,"2")</f>
        <v>0</v>
      </c>
      <c r="P38" s="89">
        <f>COUNTIF(Annee2015!T1C29,"8")</f>
        <v>0</v>
      </c>
      <c r="Q38" s="89">
        <f>N38+O38+P38</f>
        <v>0</v>
      </c>
      <c r="R38" s="67"/>
      <c r="S38" s="88" t="str">
        <f t="shared" si="9"/>
        <v> </v>
      </c>
      <c r="T38" s="88" t="str">
        <f t="shared" si="10"/>
        <v> </v>
      </c>
      <c r="U38" s="88" t="str">
        <f t="shared" si="11"/>
        <v> </v>
      </c>
      <c r="V38" s="92" t="str">
        <f>IF(Q38=Annee2015!$B$6,"OK","ERREUR SAISIE")</f>
        <v>ERREUR SAISIE</v>
      </c>
      <c r="W38" s="17"/>
    </row>
    <row r="39" spans="1:23" s="4" customFormat="1" ht="30">
      <c r="A39" s="103" t="str">
        <f>+Intitulés!B32</f>
        <v>C30</v>
      </c>
      <c r="B39" s="90">
        <f>Intitulés!C32</f>
        <v>0</v>
      </c>
      <c r="C39" s="17"/>
      <c r="D39" s="89">
        <f>COUNTIF(Annee2015!T1C30,"1")</f>
        <v>0</v>
      </c>
      <c r="E39" s="89">
        <f>COUNTIF(Annee2015!T1C30,"2")</f>
        <v>0</v>
      </c>
      <c r="F39" s="89">
        <f t="shared" si="12"/>
        <v>0</v>
      </c>
      <c r="G39" s="67"/>
      <c r="H39" s="88" t="str">
        <f t="shared" si="5"/>
        <v> </v>
      </c>
      <c r="I39" s="88" t="str">
        <f t="shared" si="6"/>
        <v> </v>
      </c>
      <c r="J39" s="68"/>
      <c r="K39" s="103" t="str">
        <f>+Intitulés!B32</f>
        <v>C30</v>
      </c>
      <c r="L39" s="90">
        <f t="shared" si="8"/>
        <v>0</v>
      </c>
      <c r="M39" s="17"/>
      <c r="N39" s="89">
        <f>COUNTIF(Annee2015!T1C30,"1")</f>
        <v>0</v>
      </c>
      <c r="O39" s="89">
        <f>COUNTIF(Annee2015!T1C30,"2")</f>
        <v>0</v>
      </c>
      <c r="P39" s="89">
        <f>COUNTIF(Annee2015!T1C30,"8")</f>
        <v>0</v>
      </c>
      <c r="Q39" s="89">
        <f>N39+O39+P39</f>
        <v>0</v>
      </c>
      <c r="R39" s="67"/>
      <c r="S39" s="88" t="str">
        <f t="shared" si="9"/>
        <v> </v>
      </c>
      <c r="T39" s="88" t="str">
        <f t="shared" si="10"/>
        <v> </v>
      </c>
      <c r="U39" s="88" t="str">
        <f t="shared" si="11"/>
        <v> </v>
      </c>
      <c r="V39" s="92" t="str">
        <f>IF(Q39=Annee2015!$B$6,"OK","ERREUR SAISIE")</f>
        <v>ERREUR SAISIE</v>
      </c>
      <c r="W39" s="17"/>
    </row>
    <row r="40" spans="1:23" ht="15">
      <c r="A40" s="17"/>
      <c r="B40" s="84"/>
      <c r="C40" s="17"/>
      <c r="D40" s="67"/>
      <c r="E40" s="67"/>
      <c r="F40" s="67"/>
      <c r="G40" s="67"/>
      <c r="H40" s="85"/>
      <c r="I40" s="85"/>
      <c r="J40" s="17"/>
      <c r="K40" s="17"/>
      <c r="L40" s="84"/>
      <c r="M40" s="17"/>
      <c r="N40" s="67"/>
      <c r="O40" s="67"/>
      <c r="P40" s="67"/>
      <c r="Q40" s="67"/>
      <c r="R40" s="67"/>
      <c r="S40" s="85"/>
      <c r="T40" s="85"/>
      <c r="U40" s="85"/>
      <c r="V40" s="17"/>
      <c r="W40" s="15"/>
    </row>
    <row r="41" spans="1:23" ht="18">
      <c r="A41" s="17"/>
      <c r="B41" s="86">
        <f>Annee2015!$F$2</f>
        <v>0</v>
      </c>
      <c r="C41" s="17"/>
      <c r="D41" s="67"/>
      <c r="E41" s="67"/>
      <c r="F41" s="67"/>
      <c r="G41" s="67"/>
      <c r="H41" s="85"/>
      <c r="I41" s="85"/>
      <c r="J41" s="17"/>
      <c r="K41" s="17"/>
      <c r="L41" s="86">
        <f>Annee2015!$F$2</f>
        <v>0</v>
      </c>
      <c r="M41" s="17"/>
      <c r="N41" s="67"/>
      <c r="O41" s="67"/>
      <c r="P41" s="67"/>
      <c r="Q41" s="67"/>
      <c r="R41" s="67"/>
      <c r="S41" s="85"/>
      <c r="T41" s="85"/>
      <c r="U41" s="85"/>
      <c r="V41" s="17"/>
      <c r="W41" s="15"/>
    </row>
    <row r="42" spans="1:22" ht="12" customHeight="1">
      <c r="A42" s="4"/>
      <c r="B42" s="4"/>
      <c r="D42" s="4"/>
      <c r="E42" s="4"/>
      <c r="F42" s="4"/>
      <c r="H42" s="4"/>
      <c r="I42" s="4"/>
      <c r="K42" s="4"/>
      <c r="L42" s="4"/>
      <c r="N42" s="4"/>
      <c r="O42" s="4"/>
      <c r="P42" s="4"/>
      <c r="Q42" s="4"/>
      <c r="S42" s="4"/>
      <c r="T42" s="4"/>
      <c r="U42" s="4"/>
      <c r="V42" s="4"/>
    </row>
    <row r="43" spans="1:22" ht="12.75">
      <c r="A43" s="4"/>
      <c r="B43" s="4"/>
      <c r="D43" s="4"/>
      <c r="E43" s="4"/>
      <c r="F43" s="4"/>
      <c r="H43" s="4"/>
      <c r="I43" s="4"/>
      <c r="K43" s="4"/>
      <c r="L43" s="4"/>
      <c r="N43" s="4"/>
      <c r="O43" s="4"/>
      <c r="P43" s="4"/>
      <c r="Q43" s="4"/>
      <c r="S43" s="4"/>
      <c r="T43" s="4"/>
      <c r="U43" s="4"/>
      <c r="V43" s="4"/>
    </row>
    <row r="44" spans="9:21" ht="12.75">
      <c r="I44" s="28"/>
      <c r="T44" s="3"/>
      <c r="U44" s="3"/>
    </row>
    <row r="45" ht="12.75">
      <c r="G45" s="4" t="s">
        <v>7</v>
      </c>
    </row>
  </sheetData>
  <sheetProtection/>
  <mergeCells count="4">
    <mergeCell ref="S6:T6"/>
    <mergeCell ref="N6:Q6"/>
    <mergeCell ref="D6:F6"/>
    <mergeCell ref="H6:I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in="2" max="84" man="1"/>
    <brk id="22" max="28" man="1"/>
  </colBreaks>
</worksheet>
</file>

<file path=xl/worksheets/sheet5.xml><?xml version="1.0" encoding="utf-8"?>
<worksheet xmlns="http://schemas.openxmlformats.org/spreadsheetml/2006/main" xmlns:r="http://schemas.openxmlformats.org/officeDocument/2006/relationships">
  <sheetPr codeName="Feuil21"/>
  <dimension ref="A1:HC88"/>
  <sheetViews>
    <sheetView showGridLines="0" zoomScalePageLayoutView="0" workbookViewId="0" topLeftCell="A1">
      <selection activeCell="A21" sqref="A21"/>
    </sheetView>
  </sheetViews>
  <sheetFormatPr defaultColWidth="3.00390625" defaultRowHeight="12.75" zeroHeight="1"/>
  <cols>
    <col min="1" max="1" width="11.710937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5742187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208" width="7.7109375" style="10" hidden="1" customWidth="1"/>
    <col min="209" max="209" width="5.57421875" style="10" hidden="1" customWidth="1"/>
    <col min="210" max="210" width="3.28125" style="10" customWidth="1"/>
    <col min="211" max="16384" width="3.00390625" style="10" customWidth="1"/>
  </cols>
  <sheetData>
    <row r="1" spans="1:211" ht="15">
      <c r="A1" s="30" t="s">
        <v>41</v>
      </c>
      <c r="B1" s="9"/>
      <c r="C1" s="9"/>
      <c r="D1" s="29"/>
      <c r="E1" s="9"/>
      <c r="F1" s="31" t="s">
        <v>64</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F3" s="9"/>
      <c r="G3" s="9"/>
      <c r="H3" s="9"/>
      <c r="I3" s="9"/>
      <c r="J3" s="9"/>
      <c r="K3" s="9"/>
      <c r="L3" s="30" t="s">
        <v>73</v>
      </c>
      <c r="M3" s="9"/>
      <c r="N3" s="9"/>
      <c r="O3" s="9"/>
      <c r="P3" s="8"/>
      <c r="Q3" s="9"/>
      <c r="R3" s="8"/>
      <c r="S3" s="8"/>
      <c r="HC3" s="13">
        <v>8</v>
      </c>
    </row>
    <row r="4" spans="1:19" ht="15">
      <c r="A4" s="31"/>
      <c r="B4" s="32"/>
      <c r="C4" s="9"/>
      <c r="D4" s="9"/>
      <c r="E4" s="9"/>
      <c r="F4" s="9"/>
      <c r="G4" s="9"/>
      <c r="H4" s="9"/>
      <c r="I4" s="9"/>
      <c r="J4" s="9"/>
      <c r="K4" s="9"/>
      <c r="L4" s="30" t="s">
        <v>74</v>
      </c>
      <c r="M4" s="9"/>
      <c r="N4" s="9"/>
      <c r="O4" s="9"/>
      <c r="P4" s="8"/>
      <c r="Q4" s="9"/>
      <c r="R4" s="8"/>
      <c r="S4" s="8"/>
    </row>
    <row r="5" spans="1:19" ht="15">
      <c r="A5" s="11" t="s">
        <v>61</v>
      </c>
      <c r="B5" s="8"/>
      <c r="C5" s="8"/>
      <c r="D5" s="8"/>
      <c r="E5" s="8"/>
      <c r="F5" s="8"/>
      <c r="G5" s="8"/>
      <c r="H5" s="8"/>
      <c r="I5" s="8"/>
      <c r="J5" s="8"/>
      <c r="K5" s="8"/>
      <c r="L5" s="7" t="s">
        <v>75</v>
      </c>
      <c r="M5" s="8"/>
      <c r="N5" s="8"/>
      <c r="O5" s="8"/>
      <c r="P5" s="8"/>
      <c r="Q5" s="9"/>
      <c r="R5" s="8"/>
      <c r="S5" s="8"/>
    </row>
    <row r="6" spans="1:33" ht="15">
      <c r="A6" s="11"/>
      <c r="B6" s="33"/>
      <c r="C6" s="8"/>
      <c r="D6" s="74"/>
      <c r="E6" s="74"/>
      <c r="F6" s="74"/>
      <c r="G6" s="74"/>
      <c r="H6" s="74"/>
      <c r="I6" s="74"/>
      <c r="J6" s="74"/>
      <c r="K6" s="74"/>
      <c r="L6" s="74"/>
      <c r="M6" s="74"/>
      <c r="N6" s="74"/>
      <c r="O6" s="74"/>
      <c r="P6" s="74"/>
      <c r="Q6" s="74"/>
      <c r="R6" s="74"/>
      <c r="S6" s="74"/>
      <c r="T6" s="74"/>
      <c r="U6" s="74"/>
      <c r="V6" s="74"/>
      <c r="W6" s="74"/>
      <c r="X6" s="74"/>
      <c r="Y6" s="74"/>
      <c r="Z6" s="77"/>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25" t="str">
        <f>Intitulés!B3</f>
        <v>C1</v>
      </c>
      <c r="E8" s="25" t="str">
        <f>Intitulés!B4</f>
        <v>C2</v>
      </c>
      <c r="F8" s="25" t="str">
        <f>Intitulés!B5</f>
        <v>C3</v>
      </c>
      <c r="G8" s="25" t="str">
        <f>Intitulés!B6</f>
        <v>C4</v>
      </c>
      <c r="H8" s="25" t="str">
        <f>Intitulés!B7</f>
        <v>C5</v>
      </c>
      <c r="I8" s="25" t="str">
        <f>Intitulés!B8</f>
        <v>C6</v>
      </c>
      <c r="J8" s="25" t="str">
        <f>Intitulés!B9</f>
        <v>C7</v>
      </c>
      <c r="K8" s="25" t="str">
        <f>Intitulés!B10</f>
        <v>C8</v>
      </c>
      <c r="L8" s="25" t="str">
        <f>Intitulés!B11</f>
        <v>C9</v>
      </c>
      <c r="M8" s="25" t="str">
        <f>Intitulés!B12</f>
        <v>C10</v>
      </c>
      <c r="N8" s="25" t="str">
        <f>Intitulés!B13</f>
        <v>C11</v>
      </c>
      <c r="O8" s="25" t="str">
        <f>Intitulés!B14</f>
        <v>C12</v>
      </c>
      <c r="P8" s="25" t="str">
        <f>Intitulés!B15</f>
        <v>C13</v>
      </c>
      <c r="Q8" s="25" t="str">
        <f>Intitulés!B16</f>
        <v>C14</v>
      </c>
      <c r="R8" s="25" t="str">
        <f>Intitulés!B17</f>
        <v>C15</v>
      </c>
      <c r="S8" s="25" t="str">
        <f>Intitulés!B18</f>
        <v>C16</v>
      </c>
      <c r="T8" s="25" t="str">
        <f>Intitulés!B19</f>
        <v>C17</v>
      </c>
      <c r="U8" s="25" t="str">
        <f>Intitulés!B20</f>
        <v>C18</v>
      </c>
      <c r="V8" s="25" t="str">
        <f>Intitulés!B21</f>
        <v>C19</v>
      </c>
      <c r="W8" s="25" t="str">
        <f>Intitulés!B22</f>
        <v>C20</v>
      </c>
      <c r="X8" s="25" t="str">
        <f>Intitulés!B23</f>
        <v>C21</v>
      </c>
      <c r="Y8" s="76" t="str">
        <f>Intitulés!B24</f>
        <v>C22</v>
      </c>
      <c r="Z8" s="25" t="str">
        <f>Intitulés!B25</f>
        <v>C23</v>
      </c>
      <c r="AA8" s="73" t="str">
        <f>Intitulés!B26</f>
        <v>C24</v>
      </c>
      <c r="AB8" s="25" t="str">
        <f>Intitulés!B27</f>
        <v>C25</v>
      </c>
      <c r="AC8" s="25" t="str">
        <f>Intitulés!B28</f>
        <v>C26</v>
      </c>
      <c r="AD8" s="25" t="str">
        <f>Intitulés!B29</f>
        <v>C27</v>
      </c>
      <c r="AE8" s="25" t="str">
        <f>Intitulés!B30</f>
        <v>C28</v>
      </c>
      <c r="AF8" s="25" t="str">
        <f>Intitulés!B31</f>
        <v>C29</v>
      </c>
      <c r="AG8" s="25" t="str">
        <f>Intitulés!B32</f>
        <v>C30</v>
      </c>
    </row>
    <row r="9" spans="1:33" ht="14.25">
      <c r="A9" s="23" t="s">
        <v>11</v>
      </c>
      <c r="B9" s="24">
        <f aca="true" t="shared" si="0" ref="B9:B72">+$B$2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t="shared" si="0"/>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191"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GG11" s="10">
        <v>2</v>
      </c>
      <c r="GH11" s="10">
        <v>2</v>
      </c>
      <c r="GI11" s="10">
        <v>2</v>
      </c>
    </row>
    <row r="12" spans="1:191"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GG12" s="10">
        <v>2</v>
      </c>
      <c r="GH12" s="10">
        <v>2</v>
      </c>
      <c r="GI12" s="10">
        <v>2</v>
      </c>
    </row>
    <row r="13" spans="1:191"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GG13" s="10">
        <v>2</v>
      </c>
      <c r="GH13" s="10">
        <v>2</v>
      </c>
      <c r="GI13" s="10">
        <v>2</v>
      </c>
    </row>
    <row r="14" spans="1:191"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GG14" s="10">
        <v>2</v>
      </c>
      <c r="GH14" s="10">
        <v>2</v>
      </c>
      <c r="GI14" s="10">
        <v>2</v>
      </c>
    </row>
    <row r="15" spans="1:191"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GG15" s="10">
        <v>2</v>
      </c>
      <c r="GH15" s="10">
        <v>2</v>
      </c>
      <c r="GI15" s="10">
        <v>2</v>
      </c>
    </row>
    <row r="16" spans="1:191"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GG16" s="10">
        <v>2</v>
      </c>
      <c r="GH16" s="10">
        <v>2</v>
      </c>
      <c r="GI16" s="10">
        <v>2</v>
      </c>
    </row>
    <row r="17" spans="1:191"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GG17" s="10">
        <v>2</v>
      </c>
      <c r="GH17" s="10">
        <v>2</v>
      </c>
      <c r="GI17" s="10">
        <v>2</v>
      </c>
    </row>
    <row r="18" spans="1:191"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GG18" s="10">
        <v>2</v>
      </c>
      <c r="GH18" s="10">
        <v>2</v>
      </c>
      <c r="GI18" s="10">
        <v>2</v>
      </c>
    </row>
    <row r="19" spans="1:191"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GG19" s="10">
        <v>2</v>
      </c>
      <c r="GH19" s="10">
        <v>2</v>
      </c>
      <c r="GI19" s="10">
        <v>2</v>
      </c>
    </row>
    <row r="20" spans="1:191"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GG20" s="10">
        <v>2</v>
      </c>
      <c r="GH20" s="10">
        <v>2</v>
      </c>
      <c r="GI20" s="10">
        <v>2</v>
      </c>
    </row>
    <row r="21" spans="1:191"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GG21" s="10">
        <v>2</v>
      </c>
      <c r="GH21" s="10">
        <v>2</v>
      </c>
      <c r="GI21" s="10">
        <v>2</v>
      </c>
    </row>
    <row r="22" spans="1:191"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GG22" s="10">
        <v>2</v>
      </c>
      <c r="GH22" s="10">
        <v>2</v>
      </c>
      <c r="GI22" s="10">
        <v>2</v>
      </c>
    </row>
    <row r="23" spans="1:191"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GG23" s="10">
        <v>2</v>
      </c>
      <c r="GH23" s="10">
        <v>2</v>
      </c>
      <c r="GI23" s="10">
        <v>2</v>
      </c>
    </row>
    <row r="24" spans="1:191"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GG24" s="10">
        <v>2</v>
      </c>
      <c r="GH24" s="10">
        <v>2</v>
      </c>
      <c r="GI24" s="10">
        <v>2</v>
      </c>
    </row>
    <row r="25" spans="1:191"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GG25" s="10">
        <v>2</v>
      </c>
      <c r="GH25" s="10">
        <v>2</v>
      </c>
      <c r="GI25" s="10">
        <v>2</v>
      </c>
    </row>
    <row r="26" spans="1:191"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GG26" s="10">
        <v>2</v>
      </c>
      <c r="GH26" s="10">
        <v>2</v>
      </c>
      <c r="GI26" s="10">
        <v>2</v>
      </c>
    </row>
    <row r="27" spans="1:191"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GG27" s="10">
        <v>2</v>
      </c>
      <c r="GH27" s="10">
        <v>2</v>
      </c>
      <c r="GI27" s="10">
        <v>2</v>
      </c>
    </row>
    <row r="28" spans="1:191"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GG28" s="10">
        <v>2</v>
      </c>
      <c r="GH28" s="10">
        <v>2</v>
      </c>
      <c r="GI28" s="10">
        <v>2</v>
      </c>
    </row>
    <row r="29" spans="1:191"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GG29" s="10">
        <v>2</v>
      </c>
      <c r="GH29" s="10">
        <v>2</v>
      </c>
      <c r="GI29" s="10">
        <v>2</v>
      </c>
    </row>
    <row r="30" spans="1:191"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GG30" s="10">
        <v>2</v>
      </c>
      <c r="GH30" s="10">
        <v>2</v>
      </c>
      <c r="GI30" s="10">
        <v>2</v>
      </c>
    </row>
    <row r="31" spans="1:191"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GG31" s="10">
        <v>2</v>
      </c>
      <c r="GH31" s="10">
        <v>2</v>
      </c>
      <c r="GI31" s="10">
        <v>2</v>
      </c>
    </row>
    <row r="32" spans="1:191"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GG32" s="10">
        <v>2</v>
      </c>
      <c r="GH32" s="10">
        <v>2</v>
      </c>
      <c r="GI32" s="10">
        <v>2</v>
      </c>
    </row>
    <row r="33" spans="1:191"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GG33" s="10">
        <v>2</v>
      </c>
      <c r="GH33" s="10">
        <v>2</v>
      </c>
      <c r="GI33" s="10">
        <v>2</v>
      </c>
    </row>
    <row r="34" spans="1:191"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GG34" s="10">
        <v>2</v>
      </c>
      <c r="GH34" s="10">
        <v>2</v>
      </c>
      <c r="GI34" s="10">
        <v>2</v>
      </c>
    </row>
    <row r="35" spans="1:191"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GG35" s="10">
        <v>2</v>
      </c>
      <c r="GH35" s="10">
        <v>2</v>
      </c>
      <c r="GI35" s="10">
        <v>2</v>
      </c>
    </row>
    <row r="36" spans="1:191"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GG36" s="10">
        <v>2</v>
      </c>
      <c r="GH36" s="10">
        <v>2</v>
      </c>
      <c r="GI36" s="10">
        <v>2</v>
      </c>
    </row>
    <row r="37" spans="1:191"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GG37" s="10">
        <v>2</v>
      </c>
      <c r="GH37" s="10">
        <v>2</v>
      </c>
      <c r="GI37" s="10">
        <v>2</v>
      </c>
    </row>
    <row r="38" spans="1:191"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GG38" s="10">
        <v>2</v>
      </c>
      <c r="GH38" s="10">
        <v>2</v>
      </c>
      <c r="GI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aca="true" t="shared" si="11" ref="B73:B88">+$B$2</f>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t="shared" si="11"/>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6.xml><?xml version="1.0" encoding="utf-8"?>
<worksheet xmlns="http://schemas.openxmlformats.org/spreadsheetml/2006/main" xmlns:r="http://schemas.openxmlformats.org/officeDocument/2006/relationships">
  <sheetPr codeName="Feuil31"/>
  <dimension ref="A1:IU45"/>
  <sheetViews>
    <sheetView view="pageBreakPreview" zoomScale="60" zoomScalePageLayoutView="0" workbookViewId="0" topLeftCell="A1">
      <pane xSplit="1" topLeftCell="B1" activePane="topRight" state="frozen"/>
      <selection pane="topLeft" activeCell="A21" sqref="A21"/>
      <selection pane="topRight" activeCell="A21" sqref="A21"/>
    </sheetView>
  </sheetViews>
  <sheetFormatPr defaultColWidth="11.421875" defaultRowHeight="12.75"/>
  <cols>
    <col min="1" max="1" width="6.140625" style="0" customWidth="1"/>
    <col min="2" max="2" width="127.0039062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8515625" style="0" customWidth="1"/>
    <col min="12" max="12" width="99.00390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ht="12.75">
      <c r="A1" s="4"/>
    </row>
    <row r="2" ht="12.75">
      <c r="A2" s="4"/>
    </row>
    <row r="3" spans="1:23" ht="15.75">
      <c r="A3" s="17"/>
      <c r="B3" s="106" t="s">
        <v>62</v>
      </c>
      <c r="C3" s="17"/>
      <c r="D3" s="15"/>
      <c r="E3" s="15"/>
      <c r="F3" s="15"/>
      <c r="G3" s="17"/>
      <c r="H3" s="15"/>
      <c r="I3" s="15"/>
      <c r="J3" s="17"/>
      <c r="K3" s="15"/>
      <c r="L3" s="106" t="s">
        <v>63</v>
      </c>
      <c r="M3" s="17"/>
      <c r="N3" s="17"/>
      <c r="O3" s="17"/>
      <c r="P3" s="17"/>
      <c r="Q3" s="17"/>
      <c r="R3" s="17"/>
      <c r="S3" s="17"/>
      <c r="T3" s="17"/>
      <c r="U3" s="17"/>
      <c r="V3" s="17"/>
      <c r="W3" s="15"/>
    </row>
    <row r="4" spans="1:23" ht="6" customHeight="1">
      <c r="A4" s="17"/>
      <c r="B4" s="129"/>
      <c r="C4" s="17"/>
      <c r="D4" s="17"/>
      <c r="E4" s="17"/>
      <c r="F4" s="17"/>
      <c r="G4" s="17"/>
      <c r="H4" s="17"/>
      <c r="I4" s="17"/>
      <c r="J4" s="17"/>
      <c r="K4" s="17"/>
      <c r="L4" s="129"/>
      <c r="M4" s="17"/>
      <c r="N4" s="17"/>
      <c r="O4" s="17"/>
      <c r="P4" s="17"/>
      <c r="Q4" s="17"/>
      <c r="R4" s="17"/>
      <c r="S4" s="17"/>
      <c r="T4" s="17"/>
      <c r="U4" s="17"/>
      <c r="V4" s="17"/>
      <c r="W4" s="15"/>
    </row>
    <row r="5" spans="1:23" ht="6" customHeight="1">
      <c r="A5" s="17"/>
      <c r="B5" s="27"/>
      <c r="C5" s="17"/>
      <c r="D5" s="27"/>
      <c r="E5" s="27"/>
      <c r="F5" s="27"/>
      <c r="G5" s="17"/>
      <c r="H5" s="27"/>
      <c r="I5" s="27"/>
      <c r="J5" s="17"/>
      <c r="K5" s="17"/>
      <c r="L5" s="27"/>
      <c r="M5" s="17"/>
      <c r="N5" s="17"/>
      <c r="O5" s="17"/>
      <c r="P5" s="17"/>
      <c r="Q5" s="17"/>
      <c r="R5" s="17"/>
      <c r="S5" s="17"/>
      <c r="T5" s="17"/>
      <c r="U5" s="17"/>
      <c r="V5" s="17"/>
      <c r="W5" s="15"/>
    </row>
    <row r="6" spans="1:23" s="101" customFormat="1" ht="31.5">
      <c r="A6" s="126"/>
      <c r="B6" s="107" t="s">
        <v>0</v>
      </c>
      <c r="C6" s="126"/>
      <c r="D6" s="251" t="s">
        <v>1</v>
      </c>
      <c r="E6" s="252"/>
      <c r="F6" s="253"/>
      <c r="G6" s="126"/>
      <c r="H6" s="251" t="s">
        <v>2</v>
      </c>
      <c r="I6" s="253"/>
      <c r="J6" s="126"/>
      <c r="K6" s="126"/>
      <c r="L6" s="107" t="s">
        <v>0</v>
      </c>
      <c r="M6" s="126"/>
      <c r="N6" s="254" t="s">
        <v>1</v>
      </c>
      <c r="O6" s="254"/>
      <c r="P6" s="254"/>
      <c r="Q6" s="254"/>
      <c r="R6" s="126"/>
      <c r="S6" s="251" t="s">
        <v>2</v>
      </c>
      <c r="T6" s="252"/>
      <c r="U6" s="253"/>
      <c r="V6" s="127" t="s">
        <v>65</v>
      </c>
      <c r="W6" s="100"/>
    </row>
    <row r="7" spans="1:23" ht="15">
      <c r="A7" s="17"/>
      <c r="B7" s="17"/>
      <c r="C7" s="17"/>
      <c r="D7" s="91" t="s">
        <v>3</v>
      </c>
      <c r="E7" s="91" t="s">
        <v>4</v>
      </c>
      <c r="F7" s="91" t="s">
        <v>5</v>
      </c>
      <c r="G7" s="128"/>
      <c r="H7" s="91" t="s">
        <v>3</v>
      </c>
      <c r="I7" s="91" t="s">
        <v>4</v>
      </c>
      <c r="J7" s="17"/>
      <c r="K7" s="17"/>
      <c r="L7" s="17"/>
      <c r="M7" s="17"/>
      <c r="N7" s="91" t="s">
        <v>3</v>
      </c>
      <c r="O7" s="115" t="s">
        <v>4</v>
      </c>
      <c r="P7" s="115" t="s">
        <v>6</v>
      </c>
      <c r="Q7" s="91" t="s">
        <v>5</v>
      </c>
      <c r="R7" s="128"/>
      <c r="S7" s="91" t="s">
        <v>3</v>
      </c>
      <c r="T7" s="115" t="s">
        <v>4</v>
      </c>
      <c r="U7" s="115" t="s">
        <v>6</v>
      </c>
      <c r="V7" s="102"/>
      <c r="W7" s="15"/>
    </row>
    <row r="8" spans="1:23" ht="6" customHeight="1">
      <c r="A8" s="17"/>
      <c r="B8" s="17"/>
      <c r="C8" s="17"/>
      <c r="D8" s="16"/>
      <c r="E8" s="16"/>
      <c r="F8" s="16"/>
      <c r="G8" s="17"/>
      <c r="H8" s="16"/>
      <c r="I8" s="16"/>
      <c r="J8" s="17"/>
      <c r="K8" s="17"/>
      <c r="L8" s="17"/>
      <c r="M8" s="17"/>
      <c r="N8" s="16"/>
      <c r="O8" s="16"/>
      <c r="P8" s="16"/>
      <c r="Q8" s="16"/>
      <c r="R8" s="17"/>
      <c r="S8" s="16"/>
      <c r="T8" s="16"/>
      <c r="U8" s="16"/>
      <c r="V8" s="17"/>
      <c r="W8" s="15"/>
    </row>
    <row r="9" spans="1:23" s="4" customFormat="1" ht="6" customHeight="1">
      <c r="A9" s="17"/>
      <c r="B9" s="17"/>
      <c r="C9" s="17"/>
      <c r="D9" s="27"/>
      <c r="E9" s="27"/>
      <c r="F9" s="27"/>
      <c r="G9" s="17"/>
      <c r="H9" s="27"/>
      <c r="I9" s="27"/>
      <c r="J9" s="17"/>
      <c r="K9" s="27"/>
      <c r="L9" s="17"/>
      <c r="M9" s="17"/>
      <c r="N9" s="27"/>
      <c r="O9" s="27"/>
      <c r="P9" s="27"/>
      <c r="Q9" s="27"/>
      <c r="R9" s="17"/>
      <c r="S9" s="27"/>
      <c r="T9" s="27"/>
      <c r="U9" s="27"/>
      <c r="V9" s="17"/>
      <c r="W9" s="17"/>
    </row>
    <row r="10" spans="1:23" s="4" customFormat="1" ht="15" customHeight="1">
      <c r="A10" s="103" t="str">
        <f>Intitulés!B3</f>
        <v>C1</v>
      </c>
      <c r="B10" s="105" t="str">
        <f>Intitulés!C3</f>
        <v>Traçabilité du(es) DM implanté(s) retrouvée</v>
      </c>
      <c r="C10" s="17"/>
      <c r="D10" s="89">
        <f>COUNTIF(Annee2017!T1C1,"1")</f>
        <v>0</v>
      </c>
      <c r="E10" s="116">
        <f>COUNTIF(Annee2017!T1C1,"2")</f>
        <v>0</v>
      </c>
      <c r="F10" s="89">
        <f aca="true" t="shared" si="0" ref="F10:F25">E10+D10</f>
        <v>0</v>
      </c>
      <c r="G10" s="67"/>
      <c r="H10" s="88" t="str">
        <f aca="true" t="shared" si="1" ref="H10:H25">IF(F10=0," ",INT(D10/$F10*1000)/1000)</f>
        <v> </v>
      </c>
      <c r="I10" s="88" t="str">
        <f aca="true" t="shared" si="2" ref="I10:I25">IF(F10=0," ",INT(E10/$F10*1000)/1000)</f>
        <v> </v>
      </c>
      <c r="J10" s="68"/>
      <c r="K10" s="103" t="str">
        <f>+Intitulés!B3</f>
        <v>C1</v>
      </c>
      <c r="L10" s="104" t="str">
        <f aca="true" t="shared" si="3" ref="L10:L25">B10</f>
        <v>Traçabilité du(es) DM implanté(s) retrouvée</v>
      </c>
      <c r="M10" s="17"/>
      <c r="N10" s="89">
        <f>COUNTIF(Annee2017!T1C1,"1")</f>
        <v>0</v>
      </c>
      <c r="O10" s="116">
        <f>COUNTIF(Annee2017!T1C1,"2")</f>
        <v>0</v>
      </c>
      <c r="P10" s="116">
        <f>COUNTIF(Annee2017!T1C1,"8")</f>
        <v>0</v>
      </c>
      <c r="Q10" s="89">
        <f aca="true" t="shared" si="4" ref="Q10:Q25">N10+O10+P10</f>
        <v>0</v>
      </c>
      <c r="R10" s="67"/>
      <c r="S10" s="88" t="str">
        <f aca="true" t="shared" si="5" ref="S10:S25">IF(Q10=0," ",INT(N10/$Q10*1000)/1000)</f>
        <v> </v>
      </c>
      <c r="T10" s="117" t="str">
        <f aca="true" t="shared" si="6" ref="T10:T25">IF(Q10=0," ",INT(O10/$Q10*1000)/1000)</f>
        <v> </v>
      </c>
      <c r="U10" s="117" t="str">
        <f aca="true" t="shared" si="7" ref="U10:U25">IF(Q10=0," ",INT(P10/$Q10*1000)/1000)</f>
        <v> </v>
      </c>
      <c r="V10" s="92" t="str">
        <f>IF(Q10=Annee2017!$B$6,"OK","ERREUR SAISIE")</f>
        <v>OK</v>
      </c>
      <c r="W10" s="17"/>
    </row>
    <row r="11" spans="1:23" s="4" customFormat="1" ht="15" customHeight="1">
      <c r="A11" s="103" t="str">
        <f>Intitulés!B4</f>
        <v>C2</v>
      </c>
      <c r="B11" s="105" t="str">
        <f>Intitulés!C4</f>
        <v>Enregistrement par la PUI et transmission au service utilisateur : 
Identification de chaque DM (dénomination, N° de série ou de lot, nom du fabricant ou de son mandataire)</v>
      </c>
      <c r="C11" s="17"/>
      <c r="D11" s="89">
        <f>COUNTIF(Annee2017!T1C2,"1")</f>
        <v>0</v>
      </c>
      <c r="E11" s="89">
        <f>COUNTIF(Annee2017!T1C2,"2")</f>
        <v>0</v>
      </c>
      <c r="F11" s="89">
        <f t="shared" si="0"/>
        <v>0</v>
      </c>
      <c r="G11" s="67"/>
      <c r="H11" s="88" t="str">
        <f t="shared" si="1"/>
        <v> </v>
      </c>
      <c r="I11" s="88" t="str">
        <f t="shared" si="2"/>
        <v> </v>
      </c>
      <c r="J11" s="68"/>
      <c r="K11" s="103" t="str">
        <f>+Intitulés!B4</f>
        <v>C2</v>
      </c>
      <c r="L11" s="104" t="str">
        <f t="shared" si="3"/>
        <v>Enregistrement par la PUI et transmission au service utilisateur : 
Identification de chaque DM (dénomination, N° de série ou de lot, nom du fabricant ou de son mandataire)</v>
      </c>
      <c r="M11" s="17"/>
      <c r="N11" s="89">
        <f>COUNTIF(Annee2017!T1C2,"1")</f>
        <v>0</v>
      </c>
      <c r="O11" s="89">
        <f>COUNTIF(Annee2017!T1C2,"2")</f>
        <v>0</v>
      </c>
      <c r="P11" s="89">
        <f>COUNTIF(Annee2017!T1C2,"8")</f>
        <v>0</v>
      </c>
      <c r="Q11" s="89">
        <f t="shared" si="4"/>
        <v>0</v>
      </c>
      <c r="R11" s="67"/>
      <c r="S11" s="88" t="str">
        <f t="shared" si="5"/>
        <v> </v>
      </c>
      <c r="T11" s="88" t="str">
        <f t="shared" si="6"/>
        <v> </v>
      </c>
      <c r="U11" s="88" t="str">
        <f t="shared" si="7"/>
        <v> </v>
      </c>
      <c r="V11" s="92" t="str">
        <f>IF(Q11=Annee2017!$B$6,"OK","ERREUR SAISIE")</f>
        <v>OK</v>
      </c>
      <c r="W11" s="17"/>
    </row>
    <row r="12" spans="1:255" s="2" customFormat="1" ht="15" customHeight="1">
      <c r="A12" s="103" t="str">
        <f>+Intitulés!B5</f>
        <v>C3</v>
      </c>
      <c r="B12" s="105" t="str">
        <f>Intitulés!C5</f>
        <v>Enregistrement par la PUI et transmission au service utilisateur : 
Code LPP, le cas échéant,</v>
      </c>
      <c r="C12" s="17"/>
      <c r="D12" s="89">
        <f>COUNTIF(Annee2017!T1C3,"1")</f>
        <v>0</v>
      </c>
      <c r="E12" s="89">
        <f>COUNTIF(Annee2017!T1C3,"2")</f>
        <v>0</v>
      </c>
      <c r="F12" s="89">
        <f t="shared" si="0"/>
        <v>0</v>
      </c>
      <c r="G12" s="67"/>
      <c r="H12" s="88" t="str">
        <f t="shared" si="1"/>
        <v> </v>
      </c>
      <c r="I12" s="88" t="str">
        <f t="shared" si="2"/>
        <v> </v>
      </c>
      <c r="J12" s="68"/>
      <c r="K12" s="103" t="str">
        <f>+Intitulés!B5</f>
        <v>C3</v>
      </c>
      <c r="L12" s="104" t="str">
        <f t="shared" si="3"/>
        <v>Enregistrement par la PUI et transmission au service utilisateur : 
Code LPP, le cas échéant,</v>
      </c>
      <c r="M12" s="17"/>
      <c r="N12" s="89">
        <f>COUNTIF(Annee2017!T1C3,"1")</f>
        <v>0</v>
      </c>
      <c r="O12" s="89">
        <f>COUNTIF(Annee2017!T1C3,"2")</f>
        <v>0</v>
      </c>
      <c r="P12" s="89">
        <f>COUNTIF(Annee2017!T1C3,"8")</f>
        <v>0</v>
      </c>
      <c r="Q12" s="89">
        <f t="shared" si="4"/>
        <v>0</v>
      </c>
      <c r="R12" s="67"/>
      <c r="S12" s="88" t="str">
        <f t="shared" si="5"/>
        <v> </v>
      </c>
      <c r="T12" s="88" t="str">
        <f t="shared" si="6"/>
        <v> </v>
      </c>
      <c r="U12" s="88" t="str">
        <f t="shared" si="7"/>
        <v> </v>
      </c>
      <c r="V12" s="92" t="str">
        <f>IF(Q12=Annee2017!$B$6,"OK","ERREUR SAISIE")</f>
        <v>OK</v>
      </c>
      <c r="W12" s="17"/>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3" s="4" customFormat="1" ht="15" customHeight="1">
      <c r="A13" s="103" t="str">
        <f>+Intitulés!B6</f>
        <v>C4</v>
      </c>
      <c r="B13" s="105" t="str">
        <f>Intitulés!C6</f>
        <v>Enregistrement par la PUI et transmission au service utilisateur : 
Date de délivrance du DM au service utilisateur</v>
      </c>
      <c r="C13" s="17"/>
      <c r="D13" s="89">
        <f>COUNTIF(Annee2017!T1C4,"1")</f>
        <v>0</v>
      </c>
      <c r="E13" s="89">
        <f>COUNTIF(Annee2017!T1C4,"2")</f>
        <v>0</v>
      </c>
      <c r="F13" s="89">
        <f t="shared" si="0"/>
        <v>0</v>
      </c>
      <c r="G13" s="67"/>
      <c r="H13" s="88" t="str">
        <f t="shared" si="1"/>
        <v> </v>
      </c>
      <c r="I13" s="88" t="str">
        <f t="shared" si="2"/>
        <v> </v>
      </c>
      <c r="J13" s="68"/>
      <c r="K13" s="103" t="str">
        <f>+Intitulés!B6</f>
        <v>C4</v>
      </c>
      <c r="L13" s="104" t="str">
        <f t="shared" si="3"/>
        <v>Enregistrement par la PUI et transmission au service utilisateur : 
Date de délivrance du DM au service utilisateur</v>
      </c>
      <c r="M13" s="17"/>
      <c r="N13" s="89">
        <f>COUNTIF(Annee2017!T1C4,"1")</f>
        <v>0</v>
      </c>
      <c r="O13" s="89">
        <f>COUNTIF(Annee2017!T1C4,"2")</f>
        <v>0</v>
      </c>
      <c r="P13" s="89">
        <f>COUNTIF(Annee2017!T1C4,"8")</f>
        <v>0</v>
      </c>
      <c r="Q13" s="89">
        <f t="shared" si="4"/>
        <v>0</v>
      </c>
      <c r="R13" s="67"/>
      <c r="S13" s="88" t="str">
        <f t="shared" si="5"/>
        <v> </v>
      </c>
      <c r="T13" s="88" t="str">
        <f t="shared" si="6"/>
        <v> </v>
      </c>
      <c r="U13" s="88" t="str">
        <f t="shared" si="7"/>
        <v> </v>
      </c>
      <c r="V13" s="92" t="str">
        <f>IF(Q13=Annee2017!$B$6,"OK","ERREUR SAISIE")</f>
        <v>OK</v>
      </c>
      <c r="W13" s="17"/>
    </row>
    <row r="14" spans="1:23" s="4" customFormat="1" ht="15" customHeight="1">
      <c r="A14" s="103" t="str">
        <f>+Intitulés!B7</f>
        <v>C5</v>
      </c>
      <c r="B14" s="105" t="str">
        <f>Intitulés!C7</f>
        <v>Enregistrement par la PUI et transmission au service utilisateur : 
Identification du service utilisateur</v>
      </c>
      <c r="C14" s="17"/>
      <c r="D14" s="89">
        <f>COUNTIF(Annee2017!T1C5,"1")</f>
        <v>0</v>
      </c>
      <c r="E14" s="89">
        <f>COUNTIF(Annee2017!T1C5,"2")</f>
        <v>0</v>
      </c>
      <c r="F14" s="89">
        <f>E14+D14</f>
        <v>0</v>
      </c>
      <c r="G14" s="67"/>
      <c r="H14" s="88" t="str">
        <f t="shared" si="1"/>
        <v> </v>
      </c>
      <c r="I14" s="88" t="str">
        <f t="shared" si="2"/>
        <v> </v>
      </c>
      <c r="J14" s="68"/>
      <c r="K14" s="103" t="str">
        <f>+Intitulés!B7</f>
        <v>C5</v>
      </c>
      <c r="L14" s="104" t="str">
        <f t="shared" si="3"/>
        <v>Enregistrement par la PUI et transmission au service utilisateur : 
Identification du service utilisateur</v>
      </c>
      <c r="M14" s="17"/>
      <c r="N14" s="89">
        <f>COUNTIF(Annee2017!T1C5,"1")</f>
        <v>0</v>
      </c>
      <c r="O14" s="89">
        <f>COUNTIF(Annee2017!T1C5,"2")</f>
        <v>0</v>
      </c>
      <c r="P14" s="89">
        <f>COUNTIF(Annee2017!T1C5,"8")</f>
        <v>0</v>
      </c>
      <c r="Q14" s="89">
        <f t="shared" si="4"/>
        <v>0</v>
      </c>
      <c r="R14" s="67"/>
      <c r="S14" s="88" t="str">
        <f t="shared" si="5"/>
        <v> </v>
      </c>
      <c r="T14" s="88" t="str">
        <f t="shared" si="6"/>
        <v> </v>
      </c>
      <c r="U14" s="88" t="str">
        <f t="shared" si="7"/>
        <v> </v>
      </c>
      <c r="V14" s="92" t="str">
        <f>IF(Q14=Annee2017!$B$6,"OK","ERREUR SAISIE")</f>
        <v>OK</v>
      </c>
      <c r="W14" s="17"/>
    </row>
    <row r="15" spans="1:23" s="4" customFormat="1" ht="15" customHeight="1">
      <c r="A15" s="103" t="str">
        <f>+Intitulés!B8</f>
        <v>C6</v>
      </c>
      <c r="B15" s="105" t="str">
        <f>Intitulés!C8</f>
        <v>Enregistrement par le Service Utilisateur, pour compléter les informations transmises par la PUI, de : 
Date d’utilisation</v>
      </c>
      <c r="C15" s="17"/>
      <c r="D15" s="89">
        <f>COUNTIF(Annee2017!T1C6,"1")</f>
        <v>0</v>
      </c>
      <c r="E15" s="89">
        <f>COUNTIF(Annee2017!T1C6,"2")</f>
        <v>0</v>
      </c>
      <c r="F15" s="89">
        <f>E15+D15</f>
        <v>0</v>
      </c>
      <c r="G15" s="67"/>
      <c r="H15" s="88" t="str">
        <f t="shared" si="1"/>
        <v> </v>
      </c>
      <c r="I15" s="88" t="str">
        <f t="shared" si="2"/>
        <v> </v>
      </c>
      <c r="J15" s="68"/>
      <c r="K15" s="103" t="str">
        <f>+Intitulés!B8</f>
        <v>C6</v>
      </c>
      <c r="L15" s="104" t="str">
        <f t="shared" si="3"/>
        <v>Enregistrement par le Service Utilisateur, pour compléter les informations transmises par la PUI, de : 
Date d’utilisation</v>
      </c>
      <c r="M15" s="17"/>
      <c r="N15" s="89">
        <f>COUNTIF(Annee2017!T1C6,"1")</f>
        <v>0</v>
      </c>
      <c r="O15" s="89">
        <f>COUNTIF(Annee2017!T1C6,"2")</f>
        <v>0</v>
      </c>
      <c r="P15" s="89">
        <f>COUNTIF(Annee2017!T1C6,"8")</f>
        <v>0</v>
      </c>
      <c r="Q15" s="89">
        <f t="shared" si="4"/>
        <v>0</v>
      </c>
      <c r="R15" s="67"/>
      <c r="S15" s="88" t="str">
        <f t="shared" si="5"/>
        <v> </v>
      </c>
      <c r="T15" s="88" t="str">
        <f t="shared" si="6"/>
        <v> </v>
      </c>
      <c r="U15" s="88" t="str">
        <f t="shared" si="7"/>
        <v> </v>
      </c>
      <c r="V15" s="92" t="str">
        <f>IF(Q15=Annee2017!$B$6,"OK","ERREUR SAISIE")</f>
        <v>OK</v>
      </c>
      <c r="W15" s="17"/>
    </row>
    <row r="16" spans="1:23" s="4" customFormat="1" ht="15" customHeight="1">
      <c r="A16" s="103" t="str">
        <f>+Intitulés!B9</f>
        <v>C7</v>
      </c>
      <c r="B16" s="105" t="str">
        <f>Intitulés!C9</f>
        <v>Enregistrement par le Service Utilisateur, pour compléter les informations transmises par la PUI, de : 
Nom, prénom, sexe, date de naissance du patient, le cas échéant poids</v>
      </c>
      <c r="C16" s="17"/>
      <c r="D16" s="89">
        <f>COUNTIF(Annee2017!T1C7,"1")</f>
        <v>0</v>
      </c>
      <c r="E16" s="89">
        <f>COUNTIF(Annee2017!T1C7,"2")</f>
        <v>0</v>
      </c>
      <c r="F16" s="89">
        <f t="shared" si="0"/>
        <v>0</v>
      </c>
      <c r="G16" s="67"/>
      <c r="H16" s="88" t="str">
        <f t="shared" si="1"/>
        <v> </v>
      </c>
      <c r="I16" s="88" t="str">
        <f t="shared" si="2"/>
        <v> </v>
      </c>
      <c r="J16" s="68"/>
      <c r="K16" s="103" t="str">
        <f>+Intitulés!B9</f>
        <v>C7</v>
      </c>
      <c r="L16" s="104" t="str">
        <f t="shared" si="3"/>
        <v>Enregistrement par le Service Utilisateur, pour compléter les informations transmises par la PUI, de : 
Nom, prénom, sexe, date de naissance du patient, le cas échéant poids</v>
      </c>
      <c r="M16" s="17"/>
      <c r="N16" s="89">
        <f>COUNTIF(Annee2017!T1C7,"1")</f>
        <v>0</v>
      </c>
      <c r="O16" s="89">
        <f>COUNTIF(Annee2017!T1C7,"2")</f>
        <v>0</v>
      </c>
      <c r="P16" s="89">
        <f>COUNTIF(Annee2017!T1C7,"8")</f>
        <v>0</v>
      </c>
      <c r="Q16" s="89">
        <f t="shared" si="4"/>
        <v>0</v>
      </c>
      <c r="R16" s="67"/>
      <c r="S16" s="88" t="str">
        <f t="shared" si="5"/>
        <v> </v>
      </c>
      <c r="T16" s="88" t="str">
        <f t="shared" si="6"/>
        <v> </v>
      </c>
      <c r="U16" s="88" t="str">
        <f t="shared" si="7"/>
        <v> </v>
      </c>
      <c r="V16" s="92" t="str">
        <f>IF(Q16=Annee2017!$B$6,"OK","ERREUR SAISIE")</f>
        <v>OK</v>
      </c>
      <c r="W16" s="17"/>
    </row>
    <row r="17" spans="1:23" s="4" customFormat="1" ht="15" customHeight="1">
      <c r="A17" s="103" t="str">
        <f>+Intitulés!B10</f>
        <v>C8</v>
      </c>
      <c r="B17" s="105" t="str">
        <f>Intitulés!C10</f>
        <v>Enregistrement par le Service Utilisateur, pour compléter les informations transmises par la PUI, de : 
Nom du médecin ou du chirurgien-dentiste utilisateur</v>
      </c>
      <c r="C17" s="17"/>
      <c r="D17" s="89">
        <f>COUNTIF(Annee2017!T1C8,"1")</f>
        <v>0</v>
      </c>
      <c r="E17" s="89">
        <f>COUNTIF(Annee2017!T1C8,"2")</f>
        <v>0</v>
      </c>
      <c r="F17" s="89">
        <f t="shared" si="0"/>
        <v>0</v>
      </c>
      <c r="G17" s="67"/>
      <c r="H17" s="88" t="str">
        <f t="shared" si="1"/>
        <v> </v>
      </c>
      <c r="I17" s="88" t="str">
        <f t="shared" si="2"/>
        <v> </v>
      </c>
      <c r="J17" s="68"/>
      <c r="K17" s="103" t="str">
        <f>+Intitulés!B10</f>
        <v>C8</v>
      </c>
      <c r="L17" s="104" t="str">
        <f t="shared" si="3"/>
        <v>Enregistrement par le Service Utilisateur, pour compléter les informations transmises par la PUI, de : 
Nom du médecin ou du chirurgien-dentiste utilisateur</v>
      </c>
      <c r="M17" s="17"/>
      <c r="N17" s="89">
        <f>COUNTIF(Annee2017!T1C8,"1")</f>
        <v>0</v>
      </c>
      <c r="O17" s="89">
        <f>COUNTIF(Annee2017!T1C8,"2")</f>
        <v>0</v>
      </c>
      <c r="P17" s="89">
        <f>COUNTIF(Annee2017!T1C8,"8")</f>
        <v>0</v>
      </c>
      <c r="Q17" s="89">
        <f t="shared" si="4"/>
        <v>0</v>
      </c>
      <c r="R17" s="67"/>
      <c r="S17" s="88" t="str">
        <f t="shared" si="5"/>
        <v> </v>
      </c>
      <c r="T17" s="88" t="str">
        <f t="shared" si="6"/>
        <v> </v>
      </c>
      <c r="U17" s="88" t="str">
        <f t="shared" si="7"/>
        <v> </v>
      </c>
      <c r="V17" s="92" t="str">
        <f>IF(Q17=Annee2017!$B$6,"OK","ERREUR SAISIE")</f>
        <v>OK</v>
      </c>
      <c r="W17" s="17"/>
    </row>
    <row r="18" spans="1:23" s="4" customFormat="1" ht="15" customHeight="1">
      <c r="A18" s="103" t="str">
        <f>+Intitulés!B11</f>
        <v>C9</v>
      </c>
      <c r="B18" s="105" t="str">
        <f>Intitulés!C11</f>
        <v>Enregistrement par le Service Utilisateur, pour compléter les informations transmises par la PUI, de : 
Signature du médecin</v>
      </c>
      <c r="C18" s="17"/>
      <c r="D18" s="89">
        <f>COUNTIF(Annee2017!T1C9,"1")</f>
        <v>0</v>
      </c>
      <c r="E18" s="89">
        <f>COUNTIF(Annee2017!T1C9,"2")</f>
        <v>0</v>
      </c>
      <c r="F18" s="89">
        <f t="shared" si="0"/>
        <v>0</v>
      </c>
      <c r="G18" s="67"/>
      <c r="H18" s="88" t="str">
        <f t="shared" si="1"/>
        <v> </v>
      </c>
      <c r="I18" s="88" t="str">
        <f t="shared" si="2"/>
        <v> </v>
      </c>
      <c r="J18" s="68"/>
      <c r="K18" s="103" t="str">
        <f>+Intitulés!B11</f>
        <v>C9</v>
      </c>
      <c r="L18" s="104" t="str">
        <f t="shared" si="3"/>
        <v>Enregistrement par le Service Utilisateur, pour compléter les informations transmises par la PUI, de : 
Signature du médecin</v>
      </c>
      <c r="M18" s="17"/>
      <c r="N18" s="89">
        <f>COUNTIF(Annee2017!T1C9,"1")</f>
        <v>0</v>
      </c>
      <c r="O18" s="89">
        <f>COUNTIF(Annee2017!T1C9,"2")</f>
        <v>0</v>
      </c>
      <c r="P18" s="89">
        <f>COUNTIF(Annee2017!T1C9,"8")</f>
        <v>0</v>
      </c>
      <c r="Q18" s="89">
        <f t="shared" si="4"/>
        <v>0</v>
      </c>
      <c r="R18" s="67"/>
      <c r="S18" s="88" t="str">
        <f t="shared" si="5"/>
        <v> </v>
      </c>
      <c r="T18" s="88" t="str">
        <f t="shared" si="6"/>
        <v> </v>
      </c>
      <c r="U18" s="88" t="str">
        <f t="shared" si="7"/>
        <v> </v>
      </c>
      <c r="V18" s="92" t="str">
        <f>IF(Q18=Annee2017!$B$6,"OK","ERREUR SAISIE")</f>
        <v>OK</v>
      </c>
      <c r="W18" s="17"/>
    </row>
    <row r="19" spans="1:23" s="4" customFormat="1" ht="15" customHeight="1">
      <c r="A19" s="103" t="str">
        <f>+Intitulés!B12</f>
        <v>C10</v>
      </c>
      <c r="B19" s="105" t="str">
        <f>Intitulés!C12</f>
        <v>Enregistrement dans le dossier médical du patient : 
Identification du DM (dénomination, numéro de série ou de lot, nom du fabricant ou de son mandataire)</v>
      </c>
      <c r="C19" s="17"/>
      <c r="D19" s="89">
        <f>COUNTIF(Annee2017!T1C10,"1")</f>
        <v>0</v>
      </c>
      <c r="E19" s="89">
        <f>COUNTIF(Annee2017!T1C10,"2")</f>
        <v>0</v>
      </c>
      <c r="F19" s="89">
        <f t="shared" si="0"/>
        <v>0</v>
      </c>
      <c r="G19" s="67"/>
      <c r="H19" s="88" t="str">
        <f t="shared" si="1"/>
        <v> </v>
      </c>
      <c r="I19" s="88" t="str">
        <f t="shared" si="2"/>
        <v> </v>
      </c>
      <c r="J19" s="68"/>
      <c r="K19" s="103" t="str">
        <f>+Intitulés!B12</f>
        <v>C10</v>
      </c>
      <c r="L19" s="104" t="str">
        <f t="shared" si="3"/>
        <v>Enregistrement dans le dossier médical du patient : 
Identification du DM (dénomination, numéro de série ou de lot, nom du fabricant ou de son mandataire)</v>
      </c>
      <c r="M19" s="17"/>
      <c r="N19" s="89">
        <f>COUNTIF(Annee2017!T1C10,"1")</f>
        <v>0</v>
      </c>
      <c r="O19" s="89">
        <f>COUNTIF(Annee2017!T1C10,"2")</f>
        <v>0</v>
      </c>
      <c r="P19" s="89">
        <f>COUNTIF(Annee2017!T1C10,"8")</f>
        <v>0</v>
      </c>
      <c r="Q19" s="89">
        <f t="shared" si="4"/>
        <v>0</v>
      </c>
      <c r="R19" s="67"/>
      <c r="S19" s="88" t="str">
        <f t="shared" si="5"/>
        <v> </v>
      </c>
      <c r="T19" s="88" t="str">
        <f t="shared" si="6"/>
        <v> </v>
      </c>
      <c r="U19" s="88" t="str">
        <f t="shared" si="7"/>
        <v> </v>
      </c>
      <c r="V19" s="92" t="str">
        <f>IF(Q19=Annee2017!$B$6,"OK","ERREUR SAISIE")</f>
        <v>OK</v>
      </c>
      <c r="W19" s="17"/>
    </row>
    <row r="20" spans="1:23" s="4" customFormat="1" ht="15" customHeight="1">
      <c r="A20" s="103" t="str">
        <f>+Intitulés!B13</f>
        <v>C11</v>
      </c>
      <c r="B20" s="105" t="str">
        <f>Intitulés!C13</f>
        <v>Enregistrement dans le dossier médical du patient : 
Date d’utilisation</v>
      </c>
      <c r="C20" s="17"/>
      <c r="D20" s="89">
        <f>COUNTIF(Annee2017!T1C11,"1")</f>
        <v>0</v>
      </c>
      <c r="E20" s="89">
        <f>COUNTIF(Annee2017!T1C11,"2")</f>
        <v>0</v>
      </c>
      <c r="F20" s="89">
        <f t="shared" si="0"/>
        <v>0</v>
      </c>
      <c r="G20" s="67"/>
      <c r="H20" s="88" t="str">
        <f t="shared" si="1"/>
        <v> </v>
      </c>
      <c r="I20" s="88" t="str">
        <f t="shared" si="2"/>
        <v> </v>
      </c>
      <c r="J20" s="68"/>
      <c r="K20" s="103" t="str">
        <f>+Intitulés!B13</f>
        <v>C11</v>
      </c>
      <c r="L20" s="104" t="str">
        <f t="shared" si="3"/>
        <v>Enregistrement dans le dossier médical du patient : 
Date d’utilisation</v>
      </c>
      <c r="M20" s="17"/>
      <c r="N20" s="89">
        <f>COUNTIF(Annee2017!T1C11,"1")</f>
        <v>0</v>
      </c>
      <c r="O20" s="89">
        <f>COUNTIF(Annee2017!T1C11,"2")</f>
        <v>0</v>
      </c>
      <c r="P20" s="89">
        <f>COUNTIF(Annee2017!T1C11,"8")</f>
        <v>0</v>
      </c>
      <c r="Q20" s="89">
        <f t="shared" si="4"/>
        <v>0</v>
      </c>
      <c r="R20" s="67"/>
      <c r="S20" s="88" t="str">
        <f t="shared" si="5"/>
        <v> </v>
      </c>
      <c r="T20" s="88" t="str">
        <f t="shared" si="6"/>
        <v> </v>
      </c>
      <c r="U20" s="88" t="str">
        <f t="shared" si="7"/>
        <v> </v>
      </c>
      <c r="V20" s="92" t="str">
        <f>IF(Q20=Annee2017!$B$6,"OK","ERREUR SAISIE")</f>
        <v>OK</v>
      </c>
      <c r="W20" s="17"/>
    </row>
    <row r="21" spans="1:23" s="4" customFormat="1" ht="15" customHeight="1">
      <c r="A21" s="103" t="str">
        <f>+Intitulés!B14</f>
        <v>C12</v>
      </c>
      <c r="B21" s="105" t="str">
        <f>Intitulés!C14</f>
        <v>Enregistrement dans le dossier médical du patient : 
Nom du médecin ou du chirurgien-dentiste utilisateur,</v>
      </c>
      <c r="C21" s="17"/>
      <c r="D21" s="89">
        <f>COUNTIF(Annee2017!T1C12,"1")</f>
        <v>0</v>
      </c>
      <c r="E21" s="89">
        <f>COUNTIF(Annee2017!T1C12,"2")</f>
        <v>0</v>
      </c>
      <c r="F21" s="89">
        <f t="shared" si="0"/>
        <v>0</v>
      </c>
      <c r="G21" s="67"/>
      <c r="H21" s="88" t="str">
        <f t="shared" si="1"/>
        <v> </v>
      </c>
      <c r="I21" s="88" t="str">
        <f t="shared" si="2"/>
        <v> </v>
      </c>
      <c r="J21" s="68"/>
      <c r="K21" s="103" t="str">
        <f>+Intitulés!B14</f>
        <v>C12</v>
      </c>
      <c r="L21" s="104" t="str">
        <f t="shared" si="3"/>
        <v>Enregistrement dans le dossier médical du patient : 
Nom du médecin ou du chirurgien-dentiste utilisateur,</v>
      </c>
      <c r="M21" s="17"/>
      <c r="N21" s="89">
        <f>COUNTIF(Annee2017!T1C12,"1")</f>
        <v>0</v>
      </c>
      <c r="O21" s="89">
        <f>COUNTIF(Annee2017!T1C12,"2")</f>
        <v>0</v>
      </c>
      <c r="P21" s="89">
        <f>COUNTIF(Annee2017!T1C12,"8")</f>
        <v>0</v>
      </c>
      <c r="Q21" s="89">
        <f t="shared" si="4"/>
        <v>0</v>
      </c>
      <c r="R21" s="67"/>
      <c r="S21" s="88" t="str">
        <f t="shared" si="5"/>
        <v> </v>
      </c>
      <c r="T21" s="88" t="str">
        <f t="shared" si="6"/>
        <v> </v>
      </c>
      <c r="U21" s="88" t="str">
        <f t="shared" si="7"/>
        <v> </v>
      </c>
      <c r="V21" s="92" t="str">
        <f>IF(Q21=Annee2017!$B$6,"OK","ERREUR SAISIE")</f>
        <v>OK</v>
      </c>
      <c r="W21" s="17"/>
    </row>
    <row r="22" spans="1:23" s="4" customFormat="1" ht="15" customHeight="1">
      <c r="A22" s="103" t="str">
        <f>+Intitulés!B15</f>
        <v>C13</v>
      </c>
      <c r="B22" s="104" t="str">
        <f>Intitulés!C15</f>
        <v>L'information au patient, qui lui est transmise à l’issue des soins, mentionne : 
Identification de chaque DM (dénomination, N° de série ou de lot, nom du fabricant ou de son mandataire)</v>
      </c>
      <c r="C22" s="17"/>
      <c r="D22" s="89">
        <f>COUNTIF(Annee2017!T1C13,"1")</f>
        <v>0</v>
      </c>
      <c r="E22" s="89">
        <f>COUNTIF(Annee2017!T1C13,"2")</f>
        <v>0</v>
      </c>
      <c r="F22" s="89">
        <f t="shared" si="0"/>
        <v>0</v>
      </c>
      <c r="G22" s="67"/>
      <c r="H22" s="88" t="str">
        <f t="shared" si="1"/>
        <v> </v>
      </c>
      <c r="I22" s="88" t="str">
        <f t="shared" si="2"/>
        <v> </v>
      </c>
      <c r="J22" s="68"/>
      <c r="K22" s="103" t="str">
        <f>+Intitulés!B15</f>
        <v>C13</v>
      </c>
      <c r="L22" s="104" t="str">
        <f t="shared" si="3"/>
        <v>L'information au patient, qui lui est transmise à l’issue des soins, mentionne : 
Identification de chaque DM (dénomination, N° de série ou de lot, nom du fabricant ou de son mandataire)</v>
      </c>
      <c r="M22" s="17"/>
      <c r="N22" s="89">
        <f>COUNTIF(Annee2017!T1C13,"1")</f>
        <v>0</v>
      </c>
      <c r="O22" s="89">
        <f>COUNTIF(Annee2017!T1C13,"2")</f>
        <v>0</v>
      </c>
      <c r="P22" s="89">
        <f>COUNTIF(Annee2017!T1C13,"8")</f>
        <v>0</v>
      </c>
      <c r="Q22" s="89">
        <f t="shared" si="4"/>
        <v>0</v>
      </c>
      <c r="R22" s="67"/>
      <c r="S22" s="88" t="str">
        <f t="shared" si="5"/>
        <v> </v>
      </c>
      <c r="T22" s="88" t="str">
        <f t="shared" si="6"/>
        <v> </v>
      </c>
      <c r="U22" s="88" t="str">
        <f t="shared" si="7"/>
        <v> </v>
      </c>
      <c r="V22" s="92" t="str">
        <f>IF(Q22=Annee2017!$B$6,"OK","ERREUR SAISIE")</f>
        <v>OK</v>
      </c>
      <c r="W22" s="17"/>
    </row>
    <row r="23" spans="1:23" s="4" customFormat="1" ht="15" customHeight="1">
      <c r="A23" s="103" t="str">
        <f>+Intitulés!B16</f>
        <v>C14</v>
      </c>
      <c r="B23" s="104" t="str">
        <f>Intitulés!C16</f>
        <v>L'information au patient, qui lui est transmise à l’issue des soins, mentionne : 
Lieu d’utilisation</v>
      </c>
      <c r="C23" s="17"/>
      <c r="D23" s="89">
        <f>COUNTIF(Annee2017!T1C14,"1")</f>
        <v>0</v>
      </c>
      <c r="E23" s="89">
        <f>COUNTIF(Annee2017!T1C14,"2")</f>
        <v>0</v>
      </c>
      <c r="F23" s="89">
        <f t="shared" si="0"/>
        <v>0</v>
      </c>
      <c r="G23" s="67"/>
      <c r="H23" s="88" t="str">
        <f t="shared" si="1"/>
        <v> </v>
      </c>
      <c r="I23" s="88" t="str">
        <f t="shared" si="2"/>
        <v> </v>
      </c>
      <c r="J23" s="68"/>
      <c r="K23" s="103" t="str">
        <f>+Intitulés!B16</f>
        <v>C14</v>
      </c>
      <c r="L23" s="104" t="str">
        <f t="shared" si="3"/>
        <v>L'information au patient, qui lui est transmise à l’issue des soins, mentionne : 
Lieu d’utilisation</v>
      </c>
      <c r="M23" s="17"/>
      <c r="N23" s="89">
        <f>COUNTIF(Annee2017!T1C14,"1")</f>
        <v>0</v>
      </c>
      <c r="O23" s="89">
        <f>COUNTIF(Annee2017!T1C14,"2")</f>
        <v>0</v>
      </c>
      <c r="P23" s="89">
        <f>COUNTIF(Annee2017!T1C14,"8")</f>
        <v>0</v>
      </c>
      <c r="Q23" s="89">
        <f t="shared" si="4"/>
        <v>0</v>
      </c>
      <c r="R23" s="67"/>
      <c r="S23" s="88" t="str">
        <f t="shared" si="5"/>
        <v> </v>
      </c>
      <c r="T23" s="88" t="str">
        <f t="shared" si="6"/>
        <v> </v>
      </c>
      <c r="U23" s="88" t="str">
        <f t="shared" si="7"/>
        <v> </v>
      </c>
      <c r="V23" s="92" t="str">
        <f>IF(Q23=Annee2017!$B$6,"OK","ERREUR SAISIE")</f>
        <v>OK</v>
      </c>
      <c r="W23" s="17"/>
    </row>
    <row r="24" spans="1:23" s="4" customFormat="1" ht="15" customHeight="1">
      <c r="A24" s="103" t="str">
        <f>+Intitulés!B17</f>
        <v>C15</v>
      </c>
      <c r="B24" s="105" t="str">
        <f>Intitulés!C17</f>
        <v>L'information au patient, qui lui est transmise à l’issue des soins, mentionne : 
Date d’utilisation</v>
      </c>
      <c r="C24" s="17"/>
      <c r="D24" s="89">
        <f>COUNTIF(Annee2017!T1C15,"1")</f>
        <v>0</v>
      </c>
      <c r="E24" s="89">
        <f>COUNTIF(Annee2017!T1C15,"2")</f>
        <v>0</v>
      </c>
      <c r="F24" s="89">
        <f t="shared" si="0"/>
        <v>0</v>
      </c>
      <c r="G24" s="67"/>
      <c r="H24" s="88" t="str">
        <f t="shared" si="1"/>
        <v> </v>
      </c>
      <c r="I24" s="88" t="str">
        <f t="shared" si="2"/>
        <v> </v>
      </c>
      <c r="J24" s="68"/>
      <c r="K24" s="103" t="str">
        <f>+Intitulés!B17</f>
        <v>C15</v>
      </c>
      <c r="L24" s="104" t="str">
        <f t="shared" si="3"/>
        <v>L'information au patient, qui lui est transmise à l’issue des soins, mentionne : 
Date d’utilisation</v>
      </c>
      <c r="M24" s="17"/>
      <c r="N24" s="89">
        <f>COUNTIF(Annee2017!T1C15,"1")</f>
        <v>0</v>
      </c>
      <c r="O24" s="89">
        <f>COUNTIF(Annee2017!T1C15,"2")</f>
        <v>0</v>
      </c>
      <c r="P24" s="89">
        <f>COUNTIF(Annee2017!T1C15,"8")</f>
        <v>0</v>
      </c>
      <c r="Q24" s="89">
        <f t="shared" si="4"/>
        <v>0</v>
      </c>
      <c r="R24" s="67"/>
      <c r="S24" s="88" t="str">
        <f t="shared" si="5"/>
        <v> </v>
      </c>
      <c r="T24" s="88" t="str">
        <f t="shared" si="6"/>
        <v> </v>
      </c>
      <c r="U24" s="88" t="str">
        <f t="shared" si="7"/>
        <v> </v>
      </c>
      <c r="V24" s="92" t="str">
        <f>IF(Q24=Annee2017!$B$6,"OK","ERREUR SAISIE")</f>
        <v>OK</v>
      </c>
      <c r="W24" s="17"/>
    </row>
    <row r="25" spans="1:23" s="4" customFormat="1" ht="15" customHeight="1">
      <c r="A25" s="103" t="str">
        <f>+Intitulés!B18</f>
        <v>C16</v>
      </c>
      <c r="B25" s="104" t="str">
        <f>Intitulés!C18</f>
        <v>L'information au patient, qui lui est transmise à l’issue des soins, mentionne : 
Nom du médecin ou du chirurgien-dentiste utilisateur</v>
      </c>
      <c r="C25" s="17"/>
      <c r="D25" s="89">
        <f>COUNTIF(Annee2017!T1C16,"1")</f>
        <v>0</v>
      </c>
      <c r="E25" s="89">
        <f>COUNTIF(Annee2017!T1C16,"2")</f>
        <v>0</v>
      </c>
      <c r="F25" s="89">
        <f t="shared" si="0"/>
        <v>0</v>
      </c>
      <c r="G25" s="67"/>
      <c r="H25" s="88" t="str">
        <f t="shared" si="1"/>
        <v> </v>
      </c>
      <c r="I25" s="88" t="str">
        <f t="shared" si="2"/>
        <v> </v>
      </c>
      <c r="J25" s="68"/>
      <c r="K25" s="103" t="str">
        <f>+Intitulés!B18</f>
        <v>C16</v>
      </c>
      <c r="L25" s="104" t="str">
        <f t="shared" si="3"/>
        <v>L'information au patient, qui lui est transmise à l’issue des soins, mentionne : 
Nom du médecin ou du chirurgien-dentiste utilisateur</v>
      </c>
      <c r="M25" s="17"/>
      <c r="N25" s="89">
        <f>COUNTIF(Annee2017!T1C16,"1")</f>
        <v>0</v>
      </c>
      <c r="O25" s="89">
        <f>COUNTIF(Annee2017!T1C16,"2")</f>
        <v>0</v>
      </c>
      <c r="P25" s="89">
        <f>COUNTIF(Annee2017!T1C16,"8")</f>
        <v>0</v>
      </c>
      <c r="Q25" s="89">
        <f t="shared" si="4"/>
        <v>0</v>
      </c>
      <c r="R25" s="67"/>
      <c r="S25" s="88" t="str">
        <f t="shared" si="5"/>
        <v> </v>
      </c>
      <c r="T25" s="88" t="str">
        <f t="shared" si="6"/>
        <v> </v>
      </c>
      <c r="U25" s="88" t="str">
        <f t="shared" si="7"/>
        <v> </v>
      </c>
      <c r="V25" s="92" t="str">
        <f>IF(Q25=Annee2017!$B$6,"OK","ERREUR SAISIE")</f>
        <v>OK</v>
      </c>
      <c r="W25" s="17"/>
    </row>
    <row r="26" spans="1:23" s="4" customFormat="1" ht="15" customHeight="1">
      <c r="A26" s="103" t="str">
        <f>+Intitulés!B19</f>
        <v>C17</v>
      </c>
      <c r="B26" s="104" t="str">
        <f>Intitulés!C19</f>
        <v>Traçabilité du(es) DM implanté(s) non retrouvée</v>
      </c>
      <c r="C26" s="17"/>
      <c r="D26" s="89">
        <f>COUNTIF(Annee2017!T1C17,"1")</f>
        <v>0</v>
      </c>
      <c r="E26" s="89">
        <f>COUNTIF(Annee2017!T1C17,"2")</f>
        <v>80</v>
      </c>
      <c r="F26" s="89">
        <f aca="true" t="shared" si="8" ref="F26:F39">E26+D26</f>
        <v>80</v>
      </c>
      <c r="G26" s="67"/>
      <c r="H26" s="88">
        <f aca="true" t="shared" si="9" ref="H26:H39">IF(F26=0," ",INT(D26/$F26*1000)/1000)</f>
        <v>0</v>
      </c>
      <c r="I26" s="88">
        <f aca="true" t="shared" si="10" ref="I26:I39">IF(F26=0," ",INT(E26/$F26*1000)/1000)</f>
        <v>1</v>
      </c>
      <c r="J26" s="68"/>
      <c r="K26" s="103" t="str">
        <f>+Intitulés!B19</f>
        <v>C17</v>
      </c>
      <c r="L26" s="104" t="str">
        <f aca="true" t="shared" si="11" ref="L26:L39">B26</f>
        <v>Traçabilité du(es) DM implanté(s) non retrouvée</v>
      </c>
      <c r="M26" s="17"/>
      <c r="N26" s="89">
        <f>COUNTIF(Annee2017!T1C17,"1")</f>
        <v>0</v>
      </c>
      <c r="O26" s="89">
        <f>COUNTIF(Annee2017!T1C17,"2")</f>
        <v>80</v>
      </c>
      <c r="P26" s="89">
        <f>COUNTIF(Annee2017!T1C17,"8")</f>
        <v>0</v>
      </c>
      <c r="Q26" s="89">
        <f aca="true" t="shared" si="12" ref="Q26:Q39">N26+O26+P26</f>
        <v>80</v>
      </c>
      <c r="R26" s="67"/>
      <c r="S26" s="88">
        <f aca="true" t="shared" si="13" ref="S26:S39">IF(Q26=0," ",INT(N26/$Q26*1000)/1000)</f>
        <v>0</v>
      </c>
      <c r="T26" s="88">
        <f aca="true" t="shared" si="14" ref="T26:T39">IF(Q26=0," ",INT(O26/$Q26*1000)/1000)</f>
        <v>1</v>
      </c>
      <c r="U26" s="88">
        <f aca="true" t="shared" si="15" ref="U26:U39">IF(Q26=0," ",INT(P26/$Q26*1000)/1000)</f>
        <v>0</v>
      </c>
      <c r="V26" s="92" t="str">
        <f>IF(Q26=Annee2017!$B$6,"OK","ERREUR SAISIE")</f>
        <v>ERREUR SAISIE</v>
      </c>
      <c r="W26" s="17"/>
    </row>
    <row r="27" spans="1:23" s="4" customFormat="1" ht="15" customHeight="1">
      <c r="A27" s="103" t="str">
        <f>+Intitulés!B20</f>
        <v>C18</v>
      </c>
      <c r="B27" s="104" t="str">
        <f>Intitulés!C20</f>
        <v>Traçabilité du(es) DM implanté(s) conforme</v>
      </c>
      <c r="C27" s="17"/>
      <c r="D27" s="89">
        <f>COUNTIF(Annee2017!T1C18,"1")</f>
        <v>0</v>
      </c>
      <c r="E27" s="89">
        <f>COUNTIF(Annee2017!T1C18,"2")</f>
        <v>80</v>
      </c>
      <c r="F27" s="89">
        <f t="shared" si="8"/>
        <v>80</v>
      </c>
      <c r="G27" s="67"/>
      <c r="H27" s="88">
        <f t="shared" si="9"/>
        <v>0</v>
      </c>
      <c r="I27" s="88">
        <f t="shared" si="10"/>
        <v>1</v>
      </c>
      <c r="J27" s="68"/>
      <c r="K27" s="103" t="str">
        <f>+Intitulés!B20</f>
        <v>C18</v>
      </c>
      <c r="L27" s="104" t="str">
        <f t="shared" si="11"/>
        <v>Traçabilité du(es) DM implanté(s) conforme</v>
      </c>
      <c r="M27" s="17"/>
      <c r="N27" s="89">
        <f>COUNTIF(Annee2017!T1C18,"1")</f>
        <v>0</v>
      </c>
      <c r="O27" s="89">
        <f>COUNTIF(Annee2017!T1C18,"2")</f>
        <v>80</v>
      </c>
      <c r="P27" s="89">
        <f>COUNTIF(Annee2017!T1C18,"8")</f>
        <v>0</v>
      </c>
      <c r="Q27" s="89">
        <f t="shared" si="12"/>
        <v>80</v>
      </c>
      <c r="R27" s="67"/>
      <c r="S27" s="88">
        <f t="shared" si="13"/>
        <v>0</v>
      </c>
      <c r="T27" s="88">
        <f t="shared" si="14"/>
        <v>1</v>
      </c>
      <c r="U27" s="88">
        <f t="shared" si="15"/>
        <v>0</v>
      </c>
      <c r="V27" s="92" t="str">
        <f>IF(Q27=Annee2017!$B$6,"OK","ERREUR SAISIE")</f>
        <v>ERREUR SAISIE</v>
      </c>
      <c r="W27" s="17"/>
    </row>
    <row r="28" spans="1:23" s="4" customFormat="1" ht="15" customHeight="1">
      <c r="A28" s="103" t="str">
        <f>+Intitulés!B21</f>
        <v>C19</v>
      </c>
      <c r="B28" s="104" t="str">
        <f>Intitulés!C21</f>
        <v>Traçabilité du(es) DM implanté(s) avec au moins une cause de non-conformité</v>
      </c>
      <c r="C28" s="17"/>
      <c r="D28" s="89">
        <f>COUNTIF(Annee2017!T1C19,"1")</f>
        <v>0</v>
      </c>
      <c r="E28" s="89">
        <f>COUNTIF(Annee2017!T1C19,"2")</f>
        <v>80</v>
      </c>
      <c r="F28" s="89">
        <f t="shared" si="8"/>
        <v>80</v>
      </c>
      <c r="G28" s="67"/>
      <c r="H28" s="88">
        <f t="shared" si="9"/>
        <v>0</v>
      </c>
      <c r="I28" s="88">
        <f t="shared" si="10"/>
        <v>1</v>
      </c>
      <c r="J28" s="68"/>
      <c r="K28" s="103" t="str">
        <f>+Intitulés!B21</f>
        <v>C19</v>
      </c>
      <c r="L28" s="104" t="str">
        <f t="shared" si="11"/>
        <v>Traçabilité du(es) DM implanté(s) avec au moins une cause de non-conformité</v>
      </c>
      <c r="M28" s="17"/>
      <c r="N28" s="89">
        <f>COUNTIF(Annee2017!T1C19,"1")</f>
        <v>0</v>
      </c>
      <c r="O28" s="89">
        <f>COUNTIF(Annee2017!T1C19,"2")</f>
        <v>80</v>
      </c>
      <c r="P28" s="89">
        <f>COUNTIF(Annee2017!T1C19,"8")</f>
        <v>0</v>
      </c>
      <c r="Q28" s="89">
        <f t="shared" si="12"/>
        <v>80</v>
      </c>
      <c r="R28" s="67"/>
      <c r="S28" s="88">
        <f t="shared" si="13"/>
        <v>0</v>
      </c>
      <c r="T28" s="88">
        <f t="shared" si="14"/>
        <v>1</v>
      </c>
      <c r="U28" s="88">
        <f t="shared" si="15"/>
        <v>0</v>
      </c>
      <c r="V28" s="92" t="str">
        <f>IF(Q28=Annee2017!$B$6,"OK","ERREUR SAISIE")</f>
        <v>ERREUR SAISIE</v>
      </c>
      <c r="W28" s="17"/>
    </row>
    <row r="29" spans="1:23" s="4" customFormat="1" ht="15" customHeight="1">
      <c r="A29" s="103" t="str">
        <f>+Intitulés!B22</f>
        <v>C20</v>
      </c>
      <c r="B29" s="104" t="str">
        <f>Intitulés!C22</f>
        <v>Implantation de DMI sans enregistrement par la PUI</v>
      </c>
      <c r="C29" s="17"/>
      <c r="D29" s="89">
        <f>COUNTIF(Annee2017!T1C20,"1")</f>
        <v>0</v>
      </c>
      <c r="E29" s="89">
        <f>COUNTIF(Annee2017!T1C20,"2")</f>
        <v>80</v>
      </c>
      <c r="F29" s="89">
        <f t="shared" si="8"/>
        <v>80</v>
      </c>
      <c r="G29" s="67"/>
      <c r="H29" s="88">
        <f t="shared" si="9"/>
        <v>0</v>
      </c>
      <c r="I29" s="88">
        <f t="shared" si="10"/>
        <v>1</v>
      </c>
      <c r="J29" s="68"/>
      <c r="K29" s="103" t="str">
        <f>+Intitulés!B22</f>
        <v>C20</v>
      </c>
      <c r="L29" s="104" t="str">
        <f t="shared" si="11"/>
        <v>Implantation de DMI sans enregistrement par la PUI</v>
      </c>
      <c r="M29" s="17"/>
      <c r="N29" s="89">
        <f>COUNTIF(Annee2017!T1C20,"1")</f>
        <v>0</v>
      </c>
      <c r="O29" s="89">
        <f>COUNTIF(Annee2017!T1C20,"2")</f>
        <v>80</v>
      </c>
      <c r="P29" s="89">
        <f>COUNTIF(Annee2017!T1C20,"8")</f>
        <v>0</v>
      </c>
      <c r="Q29" s="89">
        <f t="shared" si="12"/>
        <v>80</v>
      </c>
      <c r="R29" s="67"/>
      <c r="S29" s="88">
        <f t="shared" si="13"/>
        <v>0</v>
      </c>
      <c r="T29" s="88">
        <f t="shared" si="14"/>
        <v>1</v>
      </c>
      <c r="U29" s="88">
        <f t="shared" si="15"/>
        <v>0</v>
      </c>
      <c r="V29" s="92" t="str">
        <f>IF(Q29=Annee2017!$B$6,"OK","ERREUR SAISIE")</f>
        <v>ERREUR SAISIE</v>
      </c>
      <c r="W29" s="17"/>
    </row>
    <row r="30" spans="1:23" s="4" customFormat="1" ht="15" customHeight="1">
      <c r="A30" s="103" t="str">
        <f>+Intitulés!B23</f>
        <v>C21</v>
      </c>
      <c r="B30" s="104" t="str">
        <f>Intitulés!C23</f>
        <v>Implantation de DMI sans enregistrement de l'identification du patient</v>
      </c>
      <c r="C30" s="17"/>
      <c r="D30" s="89">
        <f>COUNTIF(Annee2017!T1C21,"1")</f>
        <v>0</v>
      </c>
      <c r="E30" s="89">
        <f>COUNTIF(Annee2017!T1C21,"2")</f>
        <v>80</v>
      </c>
      <c r="F30" s="89">
        <f t="shared" si="8"/>
        <v>80</v>
      </c>
      <c r="G30" s="67"/>
      <c r="H30" s="88">
        <f t="shared" si="9"/>
        <v>0</v>
      </c>
      <c r="I30" s="88">
        <f t="shared" si="10"/>
        <v>1</v>
      </c>
      <c r="J30" s="68"/>
      <c r="K30" s="103" t="str">
        <f>+Intitulés!B23</f>
        <v>C21</v>
      </c>
      <c r="L30" s="104" t="str">
        <f t="shared" si="11"/>
        <v>Implantation de DMI sans enregistrement de l'identification du patient</v>
      </c>
      <c r="M30" s="17"/>
      <c r="N30" s="89">
        <f>COUNTIF(Annee2017!T1C21,"1")</f>
        <v>0</v>
      </c>
      <c r="O30" s="89">
        <f>COUNTIF(Annee2017!T1C21,"2")</f>
        <v>80</v>
      </c>
      <c r="P30" s="89">
        <f>COUNTIF(Annee2017!T1C21,"8")</f>
        <v>0</v>
      </c>
      <c r="Q30" s="89">
        <f t="shared" si="12"/>
        <v>80</v>
      </c>
      <c r="R30" s="67"/>
      <c r="S30" s="88">
        <f t="shared" si="13"/>
        <v>0</v>
      </c>
      <c r="T30" s="88">
        <f t="shared" si="14"/>
        <v>1</v>
      </c>
      <c r="U30" s="88">
        <f t="shared" si="15"/>
        <v>0</v>
      </c>
      <c r="V30" s="92" t="str">
        <f>IF(Q30=Annee2017!$B$6,"OK","ERREUR SAISIE")</f>
        <v>ERREUR SAISIE</v>
      </c>
      <c r="W30" s="17"/>
    </row>
    <row r="31" spans="1:23" s="4" customFormat="1" ht="15" customHeight="1">
      <c r="A31" s="103" t="str">
        <f>+Intitulés!B24</f>
        <v>C22</v>
      </c>
      <c r="B31" s="104" t="str">
        <f>Intitulés!C24</f>
        <v>Implantation de DMI sans enregistrement de la date d'implantation</v>
      </c>
      <c r="C31" s="17"/>
      <c r="D31" s="89">
        <f>COUNTIF(Annee2017!T1C22,"1")</f>
        <v>0</v>
      </c>
      <c r="E31" s="89">
        <f>COUNTIF(Annee2017!T1C22,"2")</f>
        <v>80</v>
      </c>
      <c r="F31" s="89">
        <f t="shared" si="8"/>
        <v>80</v>
      </c>
      <c r="G31" s="67"/>
      <c r="H31" s="88">
        <f t="shared" si="9"/>
        <v>0</v>
      </c>
      <c r="I31" s="88">
        <f t="shared" si="10"/>
        <v>1</v>
      </c>
      <c r="J31" s="68"/>
      <c r="K31" s="103" t="str">
        <f>+Intitulés!B24</f>
        <v>C22</v>
      </c>
      <c r="L31" s="104" t="str">
        <f t="shared" si="11"/>
        <v>Implantation de DMI sans enregistrement de la date d'implantation</v>
      </c>
      <c r="M31" s="17"/>
      <c r="N31" s="89">
        <f>COUNTIF(Annee2017!T1C22,"1")</f>
        <v>0</v>
      </c>
      <c r="O31" s="89">
        <f>COUNTIF(Annee2017!T1C22,"2")</f>
        <v>80</v>
      </c>
      <c r="P31" s="89">
        <f>COUNTIF(Annee2017!T1C22,"8")</f>
        <v>0</v>
      </c>
      <c r="Q31" s="89">
        <f t="shared" si="12"/>
        <v>80</v>
      </c>
      <c r="R31" s="67"/>
      <c r="S31" s="88">
        <f t="shared" si="13"/>
        <v>0</v>
      </c>
      <c r="T31" s="88">
        <f t="shared" si="14"/>
        <v>1</v>
      </c>
      <c r="U31" s="88">
        <f t="shared" si="15"/>
        <v>0</v>
      </c>
      <c r="V31" s="92" t="str">
        <f>IF(Q31=Annee2017!$B$6,"OK","ERREUR SAISIE")</f>
        <v>ERREUR SAISIE</v>
      </c>
      <c r="W31" s="17"/>
    </row>
    <row r="32" spans="1:23" s="4" customFormat="1" ht="15" customHeight="1">
      <c r="A32" s="103" t="str">
        <f>+Intitulés!B25</f>
        <v>C23</v>
      </c>
      <c r="B32" s="104" t="str">
        <f>Intitulés!C25</f>
        <v>Implantation de DMI sans enregistrement du nom du prescripteur</v>
      </c>
      <c r="C32" s="17"/>
      <c r="D32" s="89">
        <f>COUNTIF(Annee2017!T1C23,"1")</f>
        <v>0</v>
      </c>
      <c r="E32" s="89">
        <f>COUNTIF(Annee2017!T1C23,"2")</f>
        <v>80</v>
      </c>
      <c r="F32" s="89">
        <f>E32+D32</f>
        <v>80</v>
      </c>
      <c r="G32" s="67"/>
      <c r="H32" s="88">
        <f>IF(F32=0," ",INT(D32/$F32*1000)/1000)</f>
        <v>0</v>
      </c>
      <c r="I32" s="88">
        <f>IF(F32=0," ",INT(E32/$F32*1000)/1000)</f>
        <v>1</v>
      </c>
      <c r="J32" s="68"/>
      <c r="K32" s="103" t="str">
        <f>+Intitulés!B25</f>
        <v>C23</v>
      </c>
      <c r="L32" s="104" t="str">
        <f t="shared" si="11"/>
        <v>Implantation de DMI sans enregistrement du nom du prescripteur</v>
      </c>
      <c r="M32" s="17"/>
      <c r="N32" s="89">
        <f>COUNTIF(Annee2017!T1C23,"1")</f>
        <v>0</v>
      </c>
      <c r="O32" s="89">
        <f>COUNTIF(Annee2017!T1C23,"2")</f>
        <v>80</v>
      </c>
      <c r="P32" s="89">
        <f>COUNTIF(Annee2017!T1C23,"8")</f>
        <v>0</v>
      </c>
      <c r="Q32" s="89">
        <f t="shared" si="12"/>
        <v>80</v>
      </c>
      <c r="R32" s="67"/>
      <c r="S32" s="88">
        <f t="shared" si="13"/>
        <v>0</v>
      </c>
      <c r="T32" s="88">
        <f t="shared" si="14"/>
        <v>1</v>
      </c>
      <c r="U32" s="88">
        <f t="shared" si="15"/>
        <v>0</v>
      </c>
      <c r="V32" s="92" t="str">
        <f>IF(Q32=Annee2017!$B$6,"OK","ERREUR SAISIE")</f>
        <v>ERREUR SAISIE</v>
      </c>
      <c r="W32" s="17"/>
    </row>
    <row r="33" spans="1:23" s="4" customFormat="1" ht="15" customHeight="1">
      <c r="A33" s="103" t="str">
        <f>+Intitulés!B26</f>
        <v>C24</v>
      </c>
      <c r="B33" s="104" t="str">
        <f>Intitulés!C26</f>
        <v>Implantation de DMI sans enregistrement de la signature du prescripteur</v>
      </c>
      <c r="C33" s="17"/>
      <c r="D33" s="89">
        <f>COUNTIF(Annee2017!T1C24,"1")</f>
        <v>0</v>
      </c>
      <c r="E33" s="89">
        <f>COUNTIF(Annee2017!T1C24,"2")</f>
        <v>80</v>
      </c>
      <c r="F33" s="89">
        <f t="shared" si="8"/>
        <v>80</v>
      </c>
      <c r="G33" s="67"/>
      <c r="H33" s="88">
        <f t="shared" si="9"/>
        <v>0</v>
      </c>
      <c r="I33" s="88">
        <f t="shared" si="10"/>
        <v>1</v>
      </c>
      <c r="J33" s="68"/>
      <c r="K33" s="103" t="str">
        <f>+Intitulés!B26</f>
        <v>C24</v>
      </c>
      <c r="L33" s="104" t="str">
        <f t="shared" si="11"/>
        <v>Implantation de DMI sans enregistrement de la signature du prescripteur</v>
      </c>
      <c r="M33" s="17"/>
      <c r="N33" s="89">
        <f>COUNTIF(Annee2017!T1C24,"1")</f>
        <v>0</v>
      </c>
      <c r="O33" s="89">
        <f>COUNTIF(Annee2017!T1C24,"2")</f>
        <v>80</v>
      </c>
      <c r="P33" s="89">
        <f>COUNTIF(Annee2017!T1C24,"8")</f>
        <v>0</v>
      </c>
      <c r="Q33" s="89">
        <f t="shared" si="12"/>
        <v>80</v>
      </c>
      <c r="R33" s="67"/>
      <c r="S33" s="88">
        <f t="shared" si="13"/>
        <v>0</v>
      </c>
      <c r="T33" s="88">
        <f t="shared" si="14"/>
        <v>1</v>
      </c>
      <c r="U33" s="88">
        <f t="shared" si="15"/>
        <v>0</v>
      </c>
      <c r="V33" s="92" t="str">
        <f>IF(Q33=Annee2017!$B$6,"OK","ERREUR SAISIE")</f>
        <v>ERREUR SAISIE</v>
      </c>
      <c r="W33" s="17"/>
    </row>
    <row r="34" spans="1:23" s="4" customFormat="1" ht="15" customHeight="1">
      <c r="A34" s="103" t="str">
        <f>+Intitulés!B27</f>
        <v>C25</v>
      </c>
      <c r="B34" s="104" t="str">
        <f>Intitulés!C27</f>
        <v>Implantation de DMI sans enregistrement de l'identification du DMI</v>
      </c>
      <c r="C34" s="17"/>
      <c r="D34" s="89">
        <f>COUNTIF(Annee2017!T1C25,"1")</f>
        <v>0</v>
      </c>
      <c r="E34" s="89">
        <f>COUNTIF(Annee2017!T1C25,"2")</f>
        <v>80</v>
      </c>
      <c r="F34" s="89">
        <f t="shared" si="8"/>
        <v>80</v>
      </c>
      <c r="G34" s="67"/>
      <c r="H34" s="88">
        <f t="shared" si="9"/>
        <v>0</v>
      </c>
      <c r="I34" s="88">
        <f t="shared" si="10"/>
        <v>1</v>
      </c>
      <c r="J34" s="68"/>
      <c r="K34" s="103" t="str">
        <f>+Intitulés!B27</f>
        <v>C25</v>
      </c>
      <c r="L34" s="104" t="str">
        <f t="shared" si="11"/>
        <v>Implantation de DMI sans enregistrement de l'identification du DMI</v>
      </c>
      <c r="M34" s="17"/>
      <c r="N34" s="89">
        <f>COUNTIF(Annee2017!T1C25,"1")</f>
        <v>0</v>
      </c>
      <c r="O34" s="89">
        <f>COUNTIF(Annee2017!T1C25,"2")</f>
        <v>80</v>
      </c>
      <c r="P34" s="89">
        <f>COUNTIF(Annee2017!T1C25,"8")</f>
        <v>0</v>
      </c>
      <c r="Q34" s="89">
        <f t="shared" si="12"/>
        <v>80</v>
      </c>
      <c r="R34" s="67"/>
      <c r="S34" s="88">
        <f t="shared" si="13"/>
        <v>0</v>
      </c>
      <c r="T34" s="88">
        <f t="shared" si="14"/>
        <v>1</v>
      </c>
      <c r="U34" s="88">
        <f t="shared" si="15"/>
        <v>0</v>
      </c>
      <c r="V34" s="92" t="str">
        <f>IF(Q34=Annee2017!$B$6,"OK","ERREUR SAISIE")</f>
        <v>ERREUR SAISIE</v>
      </c>
      <c r="W34" s="17"/>
    </row>
    <row r="35" spans="1:23" s="4" customFormat="1" ht="15" customHeight="1">
      <c r="A35" s="103" t="str">
        <f>+Intitulés!B28</f>
        <v>C26</v>
      </c>
      <c r="B35" s="104" t="str">
        <f>Intitulés!C28</f>
        <v>Implantation de DMI sans information du patient</v>
      </c>
      <c r="C35" s="17"/>
      <c r="D35" s="89">
        <f>COUNTIF(Annee2017!T1C26,"1")</f>
        <v>0</v>
      </c>
      <c r="E35" s="89">
        <f>COUNTIF(Annee2017!T1C26,"2")</f>
        <v>80</v>
      </c>
      <c r="F35" s="89">
        <f t="shared" si="8"/>
        <v>80</v>
      </c>
      <c r="G35" s="67"/>
      <c r="H35" s="88">
        <f t="shared" si="9"/>
        <v>0</v>
      </c>
      <c r="I35" s="88">
        <f t="shared" si="10"/>
        <v>1</v>
      </c>
      <c r="J35" s="68"/>
      <c r="K35" s="103" t="str">
        <f>+Intitulés!B28</f>
        <v>C26</v>
      </c>
      <c r="L35" s="104" t="str">
        <f t="shared" si="11"/>
        <v>Implantation de DMI sans information du patient</v>
      </c>
      <c r="M35" s="17"/>
      <c r="N35" s="89">
        <f>COUNTIF(Annee2017!T1C26,"1")</f>
        <v>0</v>
      </c>
      <c r="O35" s="89">
        <f>COUNTIF(Annee2017!T1C26,"2")</f>
        <v>80</v>
      </c>
      <c r="P35" s="89">
        <f>COUNTIF(Annee2017!T1C26,"8")</f>
        <v>0</v>
      </c>
      <c r="Q35" s="89">
        <f t="shared" si="12"/>
        <v>80</v>
      </c>
      <c r="R35" s="67"/>
      <c r="S35" s="88">
        <f t="shared" si="13"/>
        <v>0</v>
      </c>
      <c r="T35" s="88">
        <f t="shared" si="14"/>
        <v>1</v>
      </c>
      <c r="U35" s="88">
        <f t="shared" si="15"/>
        <v>0</v>
      </c>
      <c r="V35" s="92" t="str">
        <f>IF(Q35=Annee2017!$B$6,"OK","ERREUR SAISIE")</f>
        <v>ERREUR SAISIE</v>
      </c>
      <c r="W35" s="17"/>
    </row>
    <row r="36" spans="1:23" s="4" customFormat="1" ht="15" customHeight="1">
      <c r="A36" s="103" t="str">
        <f>+Intitulés!B29</f>
        <v>C27</v>
      </c>
      <c r="B36" s="104">
        <f>Intitulés!C29</f>
        <v>0</v>
      </c>
      <c r="C36" s="17"/>
      <c r="D36" s="89">
        <f>COUNTIF(Annee2017!T1C27,"1")</f>
        <v>0</v>
      </c>
      <c r="E36" s="89">
        <f>COUNTIF(Annee2017!T1C27,"2")</f>
        <v>0</v>
      </c>
      <c r="F36" s="89">
        <f t="shared" si="8"/>
        <v>0</v>
      </c>
      <c r="G36" s="67"/>
      <c r="H36" s="88" t="str">
        <f t="shared" si="9"/>
        <v> </v>
      </c>
      <c r="I36" s="88" t="str">
        <f t="shared" si="10"/>
        <v> </v>
      </c>
      <c r="J36" s="68"/>
      <c r="K36" s="103" t="str">
        <f>+Intitulés!B29</f>
        <v>C27</v>
      </c>
      <c r="L36" s="104">
        <f t="shared" si="11"/>
        <v>0</v>
      </c>
      <c r="M36" s="17"/>
      <c r="N36" s="89">
        <f>COUNTIF(Annee2017!T1C27,"1")</f>
        <v>0</v>
      </c>
      <c r="O36" s="89">
        <f>COUNTIF(Annee2017!T1C27,"2")</f>
        <v>0</v>
      </c>
      <c r="P36" s="89">
        <f>COUNTIF(Annee2017!T1C27,"8")</f>
        <v>0</v>
      </c>
      <c r="Q36" s="89">
        <f t="shared" si="12"/>
        <v>0</v>
      </c>
      <c r="R36" s="67"/>
      <c r="S36" s="88" t="str">
        <f t="shared" si="13"/>
        <v> </v>
      </c>
      <c r="T36" s="88" t="str">
        <f t="shared" si="14"/>
        <v> </v>
      </c>
      <c r="U36" s="88" t="str">
        <f t="shared" si="15"/>
        <v> </v>
      </c>
      <c r="V36" s="92" t="str">
        <f>IF(Q36=Annee2017!$B$6,"OK","ERREUR SAISIE")</f>
        <v>OK</v>
      </c>
      <c r="W36" s="17"/>
    </row>
    <row r="37" spans="1:23" s="4" customFormat="1" ht="15" customHeight="1">
      <c r="A37" s="103" t="str">
        <f>+Intitulés!B30</f>
        <v>C28</v>
      </c>
      <c r="B37" s="104">
        <f>Intitulés!C30</f>
        <v>0</v>
      </c>
      <c r="C37" s="17"/>
      <c r="D37" s="89">
        <f>COUNTIF(Annee2017!T1C28,"1")</f>
        <v>0</v>
      </c>
      <c r="E37" s="89">
        <f>COUNTIF(Annee2017!T1C28,"2")</f>
        <v>0</v>
      </c>
      <c r="F37" s="89">
        <f t="shared" si="8"/>
        <v>0</v>
      </c>
      <c r="G37" s="67"/>
      <c r="H37" s="88" t="str">
        <f t="shared" si="9"/>
        <v> </v>
      </c>
      <c r="I37" s="88" t="str">
        <f t="shared" si="10"/>
        <v> </v>
      </c>
      <c r="J37" s="68"/>
      <c r="K37" s="103" t="str">
        <f>+Intitulés!B30</f>
        <v>C28</v>
      </c>
      <c r="L37" s="104">
        <f t="shared" si="11"/>
        <v>0</v>
      </c>
      <c r="M37" s="17"/>
      <c r="N37" s="89">
        <f>COUNTIF(Annee2017!T1C28,"1")</f>
        <v>0</v>
      </c>
      <c r="O37" s="89">
        <f>COUNTIF(Annee2017!T1C28,"2")</f>
        <v>0</v>
      </c>
      <c r="P37" s="89">
        <f>COUNTIF(Annee2017!T1C28,"8")</f>
        <v>0</v>
      </c>
      <c r="Q37" s="89">
        <f t="shared" si="12"/>
        <v>0</v>
      </c>
      <c r="R37" s="67"/>
      <c r="S37" s="88" t="str">
        <f t="shared" si="13"/>
        <v> </v>
      </c>
      <c r="T37" s="88" t="str">
        <f t="shared" si="14"/>
        <v> </v>
      </c>
      <c r="U37" s="88" t="str">
        <f t="shared" si="15"/>
        <v> </v>
      </c>
      <c r="V37" s="92" t="str">
        <f>IF(Q37=Annee2017!$B$6,"OK","ERREUR SAISIE")</f>
        <v>OK</v>
      </c>
      <c r="W37" s="17"/>
    </row>
    <row r="38" spans="1:23" s="4" customFormat="1" ht="15" customHeight="1">
      <c r="A38" s="103" t="str">
        <f>+Intitulés!B31</f>
        <v>C29</v>
      </c>
      <c r="B38" s="104">
        <f>Intitulés!C31</f>
        <v>0</v>
      </c>
      <c r="C38" s="17"/>
      <c r="D38" s="89">
        <f>COUNTIF(Annee2017!T1C29,"1")</f>
        <v>0</v>
      </c>
      <c r="E38" s="89">
        <f>COUNTIF(Annee2017!T1C29,"2")</f>
        <v>0</v>
      </c>
      <c r="F38" s="89">
        <f t="shared" si="8"/>
        <v>0</v>
      </c>
      <c r="G38" s="67"/>
      <c r="H38" s="88" t="str">
        <f t="shared" si="9"/>
        <v> </v>
      </c>
      <c r="I38" s="88" t="str">
        <f t="shared" si="10"/>
        <v> </v>
      </c>
      <c r="J38" s="68"/>
      <c r="K38" s="103" t="str">
        <f>+Intitulés!B31</f>
        <v>C29</v>
      </c>
      <c r="L38" s="104">
        <f t="shared" si="11"/>
        <v>0</v>
      </c>
      <c r="M38" s="17"/>
      <c r="N38" s="89">
        <f>COUNTIF(Annee2017!T1C29,"1")</f>
        <v>0</v>
      </c>
      <c r="O38" s="89">
        <f>COUNTIF(Annee2017!T1C29,"2")</f>
        <v>0</v>
      </c>
      <c r="P38" s="89">
        <f>COUNTIF(Annee2017!T1C29,"8")</f>
        <v>0</v>
      </c>
      <c r="Q38" s="89">
        <f t="shared" si="12"/>
        <v>0</v>
      </c>
      <c r="R38" s="67"/>
      <c r="S38" s="88" t="str">
        <f t="shared" si="13"/>
        <v> </v>
      </c>
      <c r="T38" s="88" t="str">
        <f t="shared" si="14"/>
        <v> </v>
      </c>
      <c r="U38" s="88" t="str">
        <f t="shared" si="15"/>
        <v> </v>
      </c>
      <c r="V38" s="92" t="str">
        <f>IF(Q38=Annee2017!$B$6,"OK","ERREUR SAISIE")</f>
        <v>OK</v>
      </c>
      <c r="W38" s="17"/>
    </row>
    <row r="39" spans="1:23" s="4" customFormat="1" ht="15" customHeight="1">
      <c r="A39" s="103" t="str">
        <f>+Intitulés!B32</f>
        <v>C30</v>
      </c>
      <c r="B39" s="104">
        <f>Intitulés!C32</f>
        <v>0</v>
      </c>
      <c r="C39" s="17"/>
      <c r="D39" s="89">
        <f>COUNTIF(Annee2017!T1C30,"1")</f>
        <v>0</v>
      </c>
      <c r="E39" s="89">
        <f>COUNTIF(Annee2017!T1C30,"2")</f>
        <v>0</v>
      </c>
      <c r="F39" s="89">
        <f t="shared" si="8"/>
        <v>0</v>
      </c>
      <c r="G39" s="67"/>
      <c r="H39" s="88" t="str">
        <f t="shared" si="9"/>
        <v> </v>
      </c>
      <c r="I39" s="88" t="str">
        <f t="shared" si="10"/>
        <v> </v>
      </c>
      <c r="J39" s="68"/>
      <c r="K39" s="103" t="str">
        <f>+Intitulés!B32</f>
        <v>C30</v>
      </c>
      <c r="L39" s="104">
        <f t="shared" si="11"/>
        <v>0</v>
      </c>
      <c r="M39" s="17"/>
      <c r="N39" s="89">
        <f>COUNTIF(Annee2017!T1C30,"1")</f>
        <v>0</v>
      </c>
      <c r="O39" s="89">
        <f>COUNTIF(Annee2017!T1C30,"2")</f>
        <v>0</v>
      </c>
      <c r="P39" s="89">
        <f>COUNTIF(Annee2017!T1C30,"8")</f>
        <v>0</v>
      </c>
      <c r="Q39" s="89">
        <f t="shared" si="12"/>
        <v>0</v>
      </c>
      <c r="R39" s="67"/>
      <c r="S39" s="88" t="str">
        <f t="shared" si="13"/>
        <v> </v>
      </c>
      <c r="T39" s="88" t="str">
        <f t="shared" si="14"/>
        <v> </v>
      </c>
      <c r="U39" s="88" t="str">
        <f t="shared" si="15"/>
        <v> </v>
      </c>
      <c r="V39" s="92" t="str">
        <f>IF(Q39=Annee2017!$B$6,"OK","ERREUR SAISIE")</f>
        <v>OK</v>
      </c>
      <c r="W39" s="17"/>
    </row>
    <row r="40" spans="1:23" ht="15">
      <c r="A40" s="15"/>
      <c r="B40" s="18"/>
      <c r="C40" s="17"/>
      <c r="D40" s="19"/>
      <c r="E40" s="19"/>
      <c r="F40" s="19"/>
      <c r="G40" s="67"/>
      <c r="H40" s="20"/>
      <c r="I40" s="20"/>
      <c r="J40" s="17"/>
      <c r="K40" s="15"/>
      <c r="L40" s="18"/>
      <c r="M40" s="17"/>
      <c r="N40" s="19"/>
      <c r="O40" s="19"/>
      <c r="P40" s="19"/>
      <c r="Q40" s="19"/>
      <c r="R40" s="67"/>
      <c r="S40" s="20"/>
      <c r="T40" s="20"/>
      <c r="U40" s="20"/>
      <c r="V40" s="15"/>
      <c r="W40" s="15"/>
    </row>
    <row r="41" spans="1:23" ht="18">
      <c r="A41" s="15"/>
      <c r="B41" s="36">
        <f>Annee2017!$F$2</f>
        <v>0</v>
      </c>
      <c r="C41" s="17"/>
      <c r="D41" s="19"/>
      <c r="E41" s="19"/>
      <c r="F41" s="19"/>
      <c r="G41" s="67"/>
      <c r="H41" s="20"/>
      <c r="I41" s="20"/>
      <c r="J41" s="17"/>
      <c r="K41" s="15"/>
      <c r="L41" s="36">
        <f>Annee2017!$F$2</f>
        <v>0</v>
      </c>
      <c r="M41" s="17"/>
      <c r="N41" s="19"/>
      <c r="O41" s="19"/>
      <c r="P41" s="19"/>
      <c r="Q41" s="19"/>
      <c r="R41" s="67"/>
      <c r="S41" s="20"/>
      <c r="T41" s="20"/>
      <c r="U41" s="20"/>
      <c r="V41" s="15"/>
      <c r="W41" s="15"/>
    </row>
    <row r="42" s="4" customFormat="1" ht="12" customHeight="1"/>
    <row r="43" s="4" customFormat="1" ht="12.75"/>
    <row r="44" spans="9:21" s="4" customFormat="1" ht="12.75">
      <c r="I44" s="118"/>
      <c r="T44" s="119"/>
      <c r="U44" s="119"/>
    </row>
    <row r="45" ht="12.75">
      <c r="G45" s="4" t="s">
        <v>7</v>
      </c>
    </row>
  </sheetData>
  <sheetProtection/>
  <mergeCells count="4">
    <mergeCell ref="S6:U6"/>
    <mergeCell ref="D6:F6"/>
    <mergeCell ref="H6:I6"/>
    <mergeCell ref="N6:Q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ax="65535" man="1"/>
    <brk id="22" max="28" man="1"/>
  </colBreaks>
</worksheet>
</file>

<file path=xl/worksheets/sheet7.xml><?xml version="1.0" encoding="utf-8"?>
<worksheet xmlns="http://schemas.openxmlformats.org/spreadsheetml/2006/main" xmlns:r="http://schemas.openxmlformats.org/officeDocument/2006/relationships">
  <sheetPr codeName="Feuil6"/>
  <dimension ref="A3:R45"/>
  <sheetViews>
    <sheetView view="pageBreakPreview" zoomScale="60" zoomScalePageLayoutView="0" workbookViewId="0" topLeftCell="A1">
      <selection activeCell="A21" sqref="A21"/>
    </sheetView>
  </sheetViews>
  <sheetFormatPr defaultColWidth="0" defaultRowHeight="12.75" customHeight="1" zeroHeight="1"/>
  <cols>
    <col min="1" max="1" width="4.57421875" style="0" customWidth="1"/>
    <col min="2" max="2" width="126.8515625" style="0" customWidth="1"/>
    <col min="3" max="3" width="2.28125" style="0" customWidth="1"/>
    <col min="4" max="5" width="13.00390625" style="0" customWidth="1"/>
    <col min="6" max="6" width="5.140625" style="0" customWidth="1"/>
    <col min="7" max="8" width="13.00390625" style="0" customWidth="1"/>
    <col min="9" max="9" width="4.7109375" style="0" customWidth="1"/>
    <col min="10" max="10" width="118.28125" style="0" customWidth="1"/>
    <col min="11" max="11" width="2.00390625" style="0" customWidth="1"/>
    <col min="12" max="14" width="13.140625" style="0" customWidth="1"/>
    <col min="15" max="15" width="2.7109375" style="0" customWidth="1"/>
    <col min="16" max="17" width="13.140625" style="0" customWidth="1"/>
    <col min="18" max="18" width="13.00390625" style="0" customWidth="1"/>
    <col min="19" max="19" width="11.421875" style="0" customWidth="1"/>
    <col min="20" max="16384" width="0" style="0" hidden="1" customWidth="1"/>
  </cols>
  <sheetData>
    <row r="1" ht="12.75"/>
    <row r="2" ht="12.75"/>
    <row r="3" spans="1:18" ht="12.75">
      <c r="A3" s="4"/>
      <c r="B3" s="134" t="s">
        <v>66</v>
      </c>
      <c r="C3" s="4"/>
      <c r="D3" s="4"/>
      <c r="E3" s="4"/>
      <c r="F3" s="4"/>
      <c r="G3" s="4"/>
      <c r="H3" s="4"/>
      <c r="I3" s="4"/>
      <c r="J3" s="134" t="s">
        <v>67</v>
      </c>
      <c r="K3" s="4"/>
      <c r="L3" s="4"/>
      <c r="M3" s="4"/>
      <c r="N3" s="4"/>
      <c r="O3" s="4"/>
      <c r="P3" s="4"/>
      <c r="Q3" s="4"/>
      <c r="R3" s="4"/>
    </row>
    <row r="4" spans="1:18" ht="6" customHeight="1">
      <c r="A4" s="4"/>
      <c r="B4" s="120"/>
      <c r="C4" s="4"/>
      <c r="D4" s="4"/>
      <c r="E4" s="4"/>
      <c r="F4" s="4"/>
      <c r="G4" s="4"/>
      <c r="H4" s="4"/>
      <c r="I4" s="4"/>
      <c r="J4" s="131"/>
      <c r="K4" s="4"/>
      <c r="L4" s="4"/>
      <c r="M4" s="4"/>
      <c r="N4" s="4"/>
      <c r="O4" s="4"/>
      <c r="P4" s="4"/>
      <c r="Q4" s="4"/>
      <c r="R4" s="4"/>
    </row>
    <row r="5" spans="1:18" ht="6" customHeight="1">
      <c r="A5" s="4"/>
      <c r="B5" s="121"/>
      <c r="C5" s="4"/>
      <c r="D5" s="4"/>
      <c r="E5" s="4"/>
      <c r="F5" s="4"/>
      <c r="G5" s="4"/>
      <c r="H5" s="4"/>
      <c r="I5" s="4"/>
      <c r="J5" s="121"/>
      <c r="K5" s="4"/>
      <c r="L5" s="121"/>
      <c r="M5" s="121"/>
      <c r="N5" s="121"/>
      <c r="O5" s="4"/>
      <c r="P5" s="121"/>
      <c r="Q5" s="121"/>
      <c r="R5" s="121"/>
    </row>
    <row r="6" spans="1:18" s="1" customFormat="1" ht="12.75">
      <c r="A6" s="131"/>
      <c r="B6" s="134" t="s">
        <v>0</v>
      </c>
      <c r="C6" s="135"/>
      <c r="D6" s="130" t="s">
        <v>206</v>
      </c>
      <c r="E6" s="130"/>
      <c r="F6" s="131"/>
      <c r="G6" s="130" t="s">
        <v>207</v>
      </c>
      <c r="H6" s="130"/>
      <c r="I6" s="131"/>
      <c r="J6" s="134" t="s">
        <v>0</v>
      </c>
      <c r="K6" s="131"/>
      <c r="L6" s="130" t="s">
        <v>206</v>
      </c>
      <c r="M6" s="130"/>
      <c r="N6" s="130"/>
      <c r="O6" s="131"/>
      <c r="P6" s="130" t="s">
        <v>207</v>
      </c>
      <c r="Q6" s="130"/>
      <c r="R6" s="130"/>
    </row>
    <row r="7" spans="1:18" ht="12.75">
      <c r="A7" s="4"/>
      <c r="B7" s="4"/>
      <c r="C7" s="4"/>
      <c r="D7" s="133" t="s">
        <v>3</v>
      </c>
      <c r="E7" s="133" t="s">
        <v>4</v>
      </c>
      <c r="F7" s="132"/>
      <c r="G7" s="133" t="s">
        <v>3</v>
      </c>
      <c r="H7" s="133" t="s">
        <v>4</v>
      </c>
      <c r="I7" s="4"/>
      <c r="J7" s="4"/>
      <c r="K7" s="4"/>
      <c r="L7" s="133" t="s">
        <v>3</v>
      </c>
      <c r="M7" s="133" t="s">
        <v>4</v>
      </c>
      <c r="N7" s="133" t="s">
        <v>6</v>
      </c>
      <c r="O7" s="132"/>
      <c r="P7" s="133" t="s">
        <v>3</v>
      </c>
      <c r="Q7" s="133" t="s">
        <v>4</v>
      </c>
      <c r="R7" s="133" t="s">
        <v>6</v>
      </c>
    </row>
    <row r="8" spans="1:18" ht="6" customHeight="1">
      <c r="A8" s="4"/>
      <c r="B8" s="4"/>
      <c r="C8" s="4"/>
      <c r="D8" s="2"/>
      <c r="E8" s="2"/>
      <c r="F8" s="4"/>
      <c r="G8" s="2"/>
      <c r="H8" s="2"/>
      <c r="I8" s="4"/>
      <c r="J8" s="4"/>
      <c r="K8" s="4"/>
      <c r="L8" s="2"/>
      <c r="M8" s="2"/>
      <c r="N8" s="2"/>
      <c r="O8" s="4"/>
      <c r="P8" s="2"/>
      <c r="Q8" s="2"/>
      <c r="R8" s="2"/>
    </row>
    <row r="9" spans="1:18" ht="6" customHeight="1">
      <c r="A9" s="121"/>
      <c r="B9" s="4"/>
      <c r="C9" s="4"/>
      <c r="D9" s="121"/>
      <c r="E9" s="121"/>
      <c r="F9" s="4"/>
      <c r="G9" s="121"/>
      <c r="H9" s="121"/>
      <c r="I9" s="121"/>
      <c r="J9" s="4"/>
      <c r="K9" s="4"/>
      <c r="L9" s="121"/>
      <c r="M9" s="121"/>
      <c r="N9" s="121"/>
      <c r="O9" s="4"/>
      <c r="P9" s="121"/>
      <c r="Q9" s="121"/>
      <c r="R9" s="121"/>
    </row>
    <row r="10" spans="1:18" ht="12.75">
      <c r="A10" s="122" t="str">
        <f>Intitulés!B3</f>
        <v>C1</v>
      </c>
      <c r="B10" s="110" t="str">
        <f>Intitulés!C3</f>
        <v>Traçabilité du(es) DM implanté(s) retrouvée</v>
      </c>
      <c r="C10" s="122"/>
      <c r="D10" s="123" t="str">
        <f>Analyse2015!H10</f>
        <v> </v>
      </c>
      <c r="E10" s="123" t="str">
        <f>Analyse2015!I10</f>
        <v> </v>
      </c>
      <c r="F10" s="124"/>
      <c r="G10" s="123" t="str">
        <f>Analyse2017!H10</f>
        <v> </v>
      </c>
      <c r="H10" s="123" t="str">
        <f>Analyse2017!I10</f>
        <v> </v>
      </c>
      <c r="I10" s="125" t="str">
        <f>Intitulés!B3</f>
        <v>C1</v>
      </c>
      <c r="J10" s="114" t="str">
        <f aca="true" t="shared" si="0" ref="J10:J24">B10</f>
        <v>Traçabilité du(es) DM implanté(s) retrouvée</v>
      </c>
      <c r="K10" s="4"/>
      <c r="L10" s="111" t="str">
        <f>Analyse2015!S10</f>
        <v> </v>
      </c>
      <c r="M10" s="123" t="str">
        <f>Analyse2015!T10</f>
        <v> </v>
      </c>
      <c r="N10" s="123" t="str">
        <f>Analyse2015!U10</f>
        <v> </v>
      </c>
      <c r="O10" s="124"/>
      <c r="P10" s="123" t="str">
        <f>Analyse2017!S10</f>
        <v> </v>
      </c>
      <c r="Q10" s="123" t="str">
        <f>Analyse2017!T10</f>
        <v> </v>
      </c>
      <c r="R10" s="123" t="str">
        <f>Analyse2017!U10</f>
        <v> </v>
      </c>
    </row>
    <row r="11" spans="1:18" s="212" customFormat="1" ht="25.5">
      <c r="A11" s="205" t="str">
        <f>Intitulés!B4</f>
        <v>C2</v>
      </c>
      <c r="B11" s="206" t="str">
        <f>Intitulés!C4</f>
        <v>Enregistrement par la PUI et transmission au service utilisateur : 
Identification de chaque DM (dénomination, N° de série ou de lot, nom du fabricant ou de son mandataire)</v>
      </c>
      <c r="C11" s="205"/>
      <c r="D11" s="207" t="str">
        <f>Analyse2015!H11</f>
        <v> </v>
      </c>
      <c r="E11" s="207" t="str">
        <f>Analyse2015!I11</f>
        <v> </v>
      </c>
      <c r="F11" s="208"/>
      <c r="G11" s="207" t="str">
        <f>Analyse2017!H11</f>
        <v> </v>
      </c>
      <c r="H11" s="207" t="str">
        <f>Analyse2017!I11</f>
        <v> </v>
      </c>
      <c r="I11" s="209" t="str">
        <f>Intitulés!B4</f>
        <v>C2</v>
      </c>
      <c r="J11" s="210" t="str">
        <f t="shared" si="0"/>
        <v>Enregistrement par la PUI et transmission au service utilisateur : 
Identification de chaque DM (dénomination, N° de série ou de lot, nom du fabricant ou de son mandataire)</v>
      </c>
      <c r="K11" s="211"/>
      <c r="L11" s="207" t="str">
        <f>Analyse2015!S11</f>
        <v> </v>
      </c>
      <c r="M11" s="207" t="str">
        <f>Analyse2015!T11</f>
        <v> </v>
      </c>
      <c r="N11" s="207" t="str">
        <f>Analyse2015!U11</f>
        <v> </v>
      </c>
      <c r="O11" s="208"/>
      <c r="P11" s="207" t="str">
        <f>Analyse2017!S11</f>
        <v> </v>
      </c>
      <c r="Q11" s="207" t="str">
        <f>Analyse2017!T11</f>
        <v> </v>
      </c>
      <c r="R11" s="207" t="str">
        <f>Analyse2017!U11</f>
        <v> </v>
      </c>
    </row>
    <row r="12" spans="1:18" s="212" customFormat="1" ht="25.5">
      <c r="A12" s="205" t="str">
        <f>Intitulés!B5</f>
        <v>C3</v>
      </c>
      <c r="B12" s="206" t="str">
        <f>Intitulés!C5</f>
        <v>Enregistrement par la PUI et transmission au service utilisateur : 
Code LPP, le cas échéant,</v>
      </c>
      <c r="C12" s="205"/>
      <c r="D12" s="207" t="str">
        <f>Analyse2015!H12</f>
        <v> </v>
      </c>
      <c r="E12" s="207" t="str">
        <f>Analyse2015!I12</f>
        <v> </v>
      </c>
      <c r="F12" s="208"/>
      <c r="G12" s="207" t="str">
        <f>Analyse2017!H12</f>
        <v> </v>
      </c>
      <c r="H12" s="207" t="str">
        <f>Analyse2017!I12</f>
        <v> </v>
      </c>
      <c r="I12" s="209" t="str">
        <f>Intitulés!B5</f>
        <v>C3</v>
      </c>
      <c r="J12" s="210" t="str">
        <f t="shared" si="0"/>
        <v>Enregistrement par la PUI et transmission au service utilisateur : 
Code LPP, le cas échéant,</v>
      </c>
      <c r="K12" s="213"/>
      <c r="L12" s="207" t="str">
        <f>Analyse2015!S12</f>
        <v> </v>
      </c>
      <c r="M12" s="207" t="str">
        <f>Analyse2015!T12</f>
        <v> </v>
      </c>
      <c r="N12" s="207" t="str">
        <f>Analyse2015!U12</f>
        <v> </v>
      </c>
      <c r="O12" s="208"/>
      <c r="P12" s="207" t="str">
        <f>Analyse2017!S12</f>
        <v> </v>
      </c>
      <c r="Q12" s="207" t="str">
        <f>Analyse2017!T12</f>
        <v> </v>
      </c>
      <c r="R12" s="207" t="str">
        <f>Analyse2017!U12</f>
        <v> </v>
      </c>
    </row>
    <row r="13" spans="1:18" s="212" customFormat="1" ht="25.5">
      <c r="A13" s="205" t="str">
        <f>Intitulés!B6</f>
        <v>C4</v>
      </c>
      <c r="B13" s="206" t="str">
        <f>Intitulés!C6</f>
        <v>Enregistrement par la PUI et transmission au service utilisateur : 
Date de délivrance du DM au service utilisateur</v>
      </c>
      <c r="C13" s="205"/>
      <c r="D13" s="207" t="str">
        <f>Analyse2015!H13</f>
        <v> </v>
      </c>
      <c r="E13" s="207" t="str">
        <f>Analyse2015!I13</f>
        <v> </v>
      </c>
      <c r="F13" s="208"/>
      <c r="G13" s="207" t="str">
        <f>Analyse2017!H13</f>
        <v> </v>
      </c>
      <c r="H13" s="207" t="str">
        <f>Analyse2017!I13</f>
        <v> </v>
      </c>
      <c r="I13" s="209" t="str">
        <f>Intitulés!B6</f>
        <v>C4</v>
      </c>
      <c r="J13" s="210" t="str">
        <f t="shared" si="0"/>
        <v>Enregistrement par la PUI et transmission au service utilisateur : 
Date de délivrance du DM au service utilisateur</v>
      </c>
      <c r="K13" s="213"/>
      <c r="L13" s="207" t="str">
        <f>Analyse2015!S13</f>
        <v> </v>
      </c>
      <c r="M13" s="207" t="str">
        <f>Analyse2015!T13</f>
        <v> </v>
      </c>
      <c r="N13" s="207" t="str">
        <f>Analyse2015!U13</f>
        <v> </v>
      </c>
      <c r="O13" s="208"/>
      <c r="P13" s="207" t="str">
        <f>Analyse2017!S13</f>
        <v> </v>
      </c>
      <c r="Q13" s="207" t="str">
        <f>Analyse2017!T13</f>
        <v> </v>
      </c>
      <c r="R13" s="207" t="str">
        <f>Analyse2017!U13</f>
        <v> </v>
      </c>
    </row>
    <row r="14" spans="1:18" s="212" customFormat="1" ht="25.5">
      <c r="A14" s="205" t="str">
        <f>Intitulés!B7</f>
        <v>C5</v>
      </c>
      <c r="B14" s="206" t="str">
        <f>Intitulés!C7</f>
        <v>Enregistrement par la PUI et transmission au service utilisateur : 
Identification du service utilisateur</v>
      </c>
      <c r="C14" s="205"/>
      <c r="D14" s="207" t="str">
        <f>Analyse2015!H14</f>
        <v> </v>
      </c>
      <c r="E14" s="207" t="str">
        <f>Analyse2015!I14</f>
        <v> </v>
      </c>
      <c r="F14" s="208"/>
      <c r="G14" s="207" t="str">
        <f>Analyse2017!H14</f>
        <v> </v>
      </c>
      <c r="H14" s="207" t="str">
        <f>Analyse2017!I14</f>
        <v> </v>
      </c>
      <c r="I14" s="209" t="str">
        <f>Intitulés!B7</f>
        <v>C5</v>
      </c>
      <c r="J14" s="210" t="str">
        <f t="shared" si="0"/>
        <v>Enregistrement par la PUI et transmission au service utilisateur : 
Identification du service utilisateur</v>
      </c>
      <c r="K14" s="213"/>
      <c r="L14" s="207" t="str">
        <f>Analyse2015!S14</f>
        <v> </v>
      </c>
      <c r="M14" s="207" t="str">
        <f>Analyse2015!T14</f>
        <v> </v>
      </c>
      <c r="N14" s="207" t="str">
        <f>Analyse2015!U14</f>
        <v> </v>
      </c>
      <c r="O14" s="208"/>
      <c r="P14" s="207" t="str">
        <f>Analyse2017!S14</f>
        <v> </v>
      </c>
      <c r="Q14" s="207" t="str">
        <f>Analyse2017!T14</f>
        <v> </v>
      </c>
      <c r="R14" s="207" t="str">
        <f>Analyse2017!U14</f>
        <v> </v>
      </c>
    </row>
    <row r="15" spans="1:18" s="221" customFormat="1" ht="25.5">
      <c r="A15" s="214" t="str">
        <f>Intitulés!B8</f>
        <v>C6</v>
      </c>
      <c r="B15" s="215" t="str">
        <f>Intitulés!C8</f>
        <v>Enregistrement par le Service Utilisateur, pour compléter les informations transmises par la PUI, de : 
Date d’utilisation</v>
      </c>
      <c r="C15" s="214"/>
      <c r="D15" s="216" t="str">
        <f>Analyse2015!H15</f>
        <v> </v>
      </c>
      <c r="E15" s="216" t="str">
        <f>Analyse2015!I15</f>
        <v> </v>
      </c>
      <c r="F15" s="217"/>
      <c r="G15" s="216" t="str">
        <f>Analyse2017!H15</f>
        <v> </v>
      </c>
      <c r="H15" s="216" t="str">
        <f>Analyse2017!I15</f>
        <v> </v>
      </c>
      <c r="I15" s="218" t="str">
        <f>Intitulés!B8</f>
        <v>C6</v>
      </c>
      <c r="J15" s="219" t="str">
        <f t="shared" si="0"/>
        <v>Enregistrement par le Service Utilisateur, pour compléter les informations transmises par la PUI, de : 
Date d’utilisation</v>
      </c>
      <c r="K15" s="220"/>
      <c r="L15" s="216" t="str">
        <f>Analyse2015!S15</f>
        <v> </v>
      </c>
      <c r="M15" s="216" t="str">
        <f>Analyse2015!T15</f>
        <v> </v>
      </c>
      <c r="N15" s="216" t="str">
        <f>Analyse2015!U15</f>
        <v> </v>
      </c>
      <c r="O15" s="217"/>
      <c r="P15" s="216" t="str">
        <f>Analyse2017!S15</f>
        <v> </v>
      </c>
      <c r="Q15" s="216" t="str">
        <f>Analyse2017!T15</f>
        <v> </v>
      </c>
      <c r="R15" s="216" t="str">
        <f>Analyse2017!U15</f>
        <v> </v>
      </c>
    </row>
    <row r="16" spans="1:18" s="221" customFormat="1" ht="25.5">
      <c r="A16" s="214" t="str">
        <f>Intitulés!B9</f>
        <v>C7</v>
      </c>
      <c r="B16" s="215" t="str">
        <f>Intitulés!C9</f>
        <v>Enregistrement par le Service Utilisateur, pour compléter les informations transmises par la PUI, de : 
Nom, prénom, sexe, date de naissance du patient, le cas échéant poids</v>
      </c>
      <c r="C16" s="214"/>
      <c r="D16" s="216" t="str">
        <f>Analyse2015!H16</f>
        <v> </v>
      </c>
      <c r="E16" s="216" t="str">
        <f>Analyse2015!I16</f>
        <v> </v>
      </c>
      <c r="F16" s="217"/>
      <c r="G16" s="216" t="str">
        <f>Analyse2017!H16</f>
        <v> </v>
      </c>
      <c r="H16" s="216" t="str">
        <f>Analyse2017!I16</f>
        <v> </v>
      </c>
      <c r="I16" s="218" t="str">
        <f>Intitulés!B9</f>
        <v>C7</v>
      </c>
      <c r="J16" s="219" t="str">
        <f t="shared" si="0"/>
        <v>Enregistrement par le Service Utilisateur, pour compléter les informations transmises par la PUI, de : 
Nom, prénom, sexe, date de naissance du patient, le cas échéant poids</v>
      </c>
      <c r="K16" s="220"/>
      <c r="L16" s="216" t="str">
        <f>Analyse2015!S16</f>
        <v> </v>
      </c>
      <c r="M16" s="216" t="str">
        <f>Analyse2015!T16</f>
        <v> </v>
      </c>
      <c r="N16" s="216" t="str">
        <f>Analyse2015!U16</f>
        <v> </v>
      </c>
      <c r="O16" s="217"/>
      <c r="P16" s="216" t="str">
        <f>Analyse2017!S16</f>
        <v> </v>
      </c>
      <c r="Q16" s="216" t="str">
        <f>Analyse2017!T16</f>
        <v> </v>
      </c>
      <c r="R16" s="216" t="str">
        <f>Analyse2017!U16</f>
        <v> </v>
      </c>
    </row>
    <row r="17" spans="1:18" s="221" customFormat="1" ht="25.5">
      <c r="A17" s="214" t="str">
        <f>Intitulés!B10</f>
        <v>C8</v>
      </c>
      <c r="B17" s="215" t="str">
        <f>Intitulés!C10</f>
        <v>Enregistrement par le Service Utilisateur, pour compléter les informations transmises par la PUI, de : 
Nom du médecin ou du chirurgien-dentiste utilisateur</v>
      </c>
      <c r="C17" s="214"/>
      <c r="D17" s="216" t="str">
        <f>Analyse2015!H17</f>
        <v> </v>
      </c>
      <c r="E17" s="216" t="str">
        <f>Analyse2015!I17</f>
        <v> </v>
      </c>
      <c r="F17" s="217"/>
      <c r="G17" s="216" t="str">
        <f>Analyse2017!H17</f>
        <v> </v>
      </c>
      <c r="H17" s="216" t="str">
        <f>Analyse2017!I17</f>
        <v> </v>
      </c>
      <c r="I17" s="218" t="str">
        <f>Intitulés!B10</f>
        <v>C8</v>
      </c>
      <c r="J17" s="219" t="str">
        <f t="shared" si="0"/>
        <v>Enregistrement par le Service Utilisateur, pour compléter les informations transmises par la PUI, de : 
Nom du médecin ou du chirurgien-dentiste utilisateur</v>
      </c>
      <c r="K17" s="220"/>
      <c r="L17" s="216" t="str">
        <f>Analyse2015!S17</f>
        <v> </v>
      </c>
      <c r="M17" s="216" t="str">
        <f>Analyse2015!T17</f>
        <v> </v>
      </c>
      <c r="N17" s="216" t="str">
        <f>Analyse2015!U17</f>
        <v> </v>
      </c>
      <c r="O17" s="217"/>
      <c r="P17" s="216" t="str">
        <f>Analyse2017!S17</f>
        <v> </v>
      </c>
      <c r="Q17" s="216" t="str">
        <f>Analyse2017!T17</f>
        <v> </v>
      </c>
      <c r="R17" s="216" t="str">
        <f>Analyse2017!U17</f>
        <v> </v>
      </c>
    </row>
    <row r="18" spans="1:18" s="221" customFormat="1" ht="25.5">
      <c r="A18" s="214" t="str">
        <f>Intitulés!B11</f>
        <v>C9</v>
      </c>
      <c r="B18" s="215" t="str">
        <f>Intitulés!C11</f>
        <v>Enregistrement par le Service Utilisateur, pour compléter les informations transmises par la PUI, de : 
Signature du médecin</v>
      </c>
      <c r="C18" s="214"/>
      <c r="D18" s="216" t="str">
        <f>Analyse2015!H18</f>
        <v> </v>
      </c>
      <c r="E18" s="216" t="str">
        <f>Analyse2015!I18</f>
        <v> </v>
      </c>
      <c r="F18" s="217"/>
      <c r="G18" s="216" t="str">
        <f>Analyse2017!H18</f>
        <v> </v>
      </c>
      <c r="H18" s="216" t="str">
        <f>Analyse2017!I18</f>
        <v> </v>
      </c>
      <c r="I18" s="218" t="str">
        <f>Intitulés!B11</f>
        <v>C9</v>
      </c>
      <c r="J18" s="219" t="str">
        <f t="shared" si="0"/>
        <v>Enregistrement par le Service Utilisateur, pour compléter les informations transmises par la PUI, de : 
Signature du médecin</v>
      </c>
      <c r="K18" s="220"/>
      <c r="L18" s="216" t="str">
        <f>Analyse2015!S18</f>
        <v> </v>
      </c>
      <c r="M18" s="216" t="str">
        <f>Analyse2015!T18</f>
        <v> </v>
      </c>
      <c r="N18" s="216" t="str">
        <f>Analyse2015!U18</f>
        <v> </v>
      </c>
      <c r="O18" s="217"/>
      <c r="P18" s="216" t="str">
        <f>Analyse2017!S18</f>
        <v> </v>
      </c>
      <c r="Q18" s="216" t="str">
        <f>Analyse2017!T18</f>
        <v> </v>
      </c>
      <c r="R18" s="216" t="str">
        <f>Analyse2017!U18</f>
        <v> </v>
      </c>
    </row>
    <row r="19" spans="1:18" s="229" customFormat="1" ht="25.5">
      <c r="A19" s="222" t="str">
        <f>Intitulés!B12</f>
        <v>C10</v>
      </c>
      <c r="B19" s="223" t="str">
        <f>Intitulés!C12</f>
        <v>Enregistrement dans le dossier médical du patient : 
Identification du DM (dénomination, numéro de série ou de lot, nom du fabricant ou de son mandataire)</v>
      </c>
      <c r="C19" s="222"/>
      <c r="D19" s="224" t="str">
        <f>Analyse2015!H19</f>
        <v> </v>
      </c>
      <c r="E19" s="224" t="str">
        <f>Analyse2015!I19</f>
        <v> </v>
      </c>
      <c r="F19" s="225"/>
      <c r="G19" s="224" t="str">
        <f>Analyse2017!H19</f>
        <v> </v>
      </c>
      <c r="H19" s="224" t="str">
        <f>Analyse2017!I19</f>
        <v> </v>
      </c>
      <c r="I19" s="226" t="str">
        <f>Intitulés!B12</f>
        <v>C10</v>
      </c>
      <c r="J19" s="227" t="str">
        <f t="shared" si="0"/>
        <v>Enregistrement dans le dossier médical du patient : 
Identification du DM (dénomination, numéro de série ou de lot, nom du fabricant ou de son mandataire)</v>
      </c>
      <c r="K19" s="228"/>
      <c r="L19" s="224" t="str">
        <f>Analyse2015!S19</f>
        <v> </v>
      </c>
      <c r="M19" s="224" t="str">
        <f>Analyse2015!T19</f>
        <v> </v>
      </c>
      <c r="N19" s="224" t="str">
        <f>Analyse2015!U19</f>
        <v> </v>
      </c>
      <c r="O19" s="225"/>
      <c r="P19" s="224" t="str">
        <f>Analyse2017!S19</f>
        <v> </v>
      </c>
      <c r="Q19" s="224" t="str">
        <f>Analyse2017!T19</f>
        <v> </v>
      </c>
      <c r="R19" s="224" t="str">
        <f>Analyse2017!U19</f>
        <v> </v>
      </c>
    </row>
    <row r="20" spans="1:18" s="229" customFormat="1" ht="25.5">
      <c r="A20" s="222" t="str">
        <f>Intitulés!B13</f>
        <v>C11</v>
      </c>
      <c r="B20" s="223" t="str">
        <f>Intitulés!C13</f>
        <v>Enregistrement dans le dossier médical du patient : 
Date d’utilisation</v>
      </c>
      <c r="C20" s="222"/>
      <c r="D20" s="224" t="str">
        <f>Analyse2015!H20</f>
        <v> </v>
      </c>
      <c r="E20" s="224" t="str">
        <f>Analyse2015!I20</f>
        <v> </v>
      </c>
      <c r="F20" s="225"/>
      <c r="G20" s="224" t="str">
        <f>Analyse2017!H20</f>
        <v> </v>
      </c>
      <c r="H20" s="224" t="str">
        <f>Analyse2017!I20</f>
        <v> </v>
      </c>
      <c r="I20" s="226" t="str">
        <f>Intitulés!B13</f>
        <v>C11</v>
      </c>
      <c r="J20" s="227" t="str">
        <f t="shared" si="0"/>
        <v>Enregistrement dans le dossier médical du patient : 
Date d’utilisation</v>
      </c>
      <c r="K20" s="228"/>
      <c r="L20" s="224" t="str">
        <f>Analyse2015!S20</f>
        <v> </v>
      </c>
      <c r="M20" s="224" t="str">
        <f>Analyse2015!T20</f>
        <v> </v>
      </c>
      <c r="N20" s="224" t="str">
        <f>Analyse2015!U20</f>
        <v> </v>
      </c>
      <c r="O20" s="225"/>
      <c r="P20" s="224" t="str">
        <f>Analyse2017!S20</f>
        <v> </v>
      </c>
      <c r="Q20" s="224" t="str">
        <f>Analyse2017!T20</f>
        <v> </v>
      </c>
      <c r="R20" s="224" t="str">
        <f>Analyse2017!U20</f>
        <v> </v>
      </c>
    </row>
    <row r="21" spans="1:18" s="229" customFormat="1" ht="25.5">
      <c r="A21" s="222" t="str">
        <f>Intitulés!B14</f>
        <v>C12</v>
      </c>
      <c r="B21" s="223" t="str">
        <f>Intitulés!C14</f>
        <v>Enregistrement dans le dossier médical du patient : 
Nom du médecin ou du chirurgien-dentiste utilisateur,</v>
      </c>
      <c r="C21" s="222"/>
      <c r="D21" s="224" t="str">
        <f>Analyse2015!H21</f>
        <v> </v>
      </c>
      <c r="E21" s="224" t="str">
        <f>Analyse2015!I21</f>
        <v> </v>
      </c>
      <c r="F21" s="225"/>
      <c r="G21" s="224" t="str">
        <f>Analyse2017!H21</f>
        <v> </v>
      </c>
      <c r="H21" s="224" t="str">
        <f>Analyse2017!I21</f>
        <v> </v>
      </c>
      <c r="I21" s="226" t="str">
        <f>Intitulés!B14</f>
        <v>C12</v>
      </c>
      <c r="J21" s="227" t="str">
        <f t="shared" si="0"/>
        <v>Enregistrement dans le dossier médical du patient : 
Nom du médecin ou du chirurgien-dentiste utilisateur,</v>
      </c>
      <c r="K21" s="228"/>
      <c r="L21" s="224" t="str">
        <f>Analyse2015!S21</f>
        <v> </v>
      </c>
      <c r="M21" s="224" t="str">
        <f>Analyse2015!T21</f>
        <v> </v>
      </c>
      <c r="N21" s="224" t="str">
        <f>Analyse2015!U21</f>
        <v> </v>
      </c>
      <c r="O21" s="225"/>
      <c r="P21" s="224" t="str">
        <f>Analyse2017!S21</f>
        <v> </v>
      </c>
      <c r="Q21" s="224" t="str">
        <f>Analyse2017!T21</f>
        <v> </v>
      </c>
      <c r="R21" s="224" t="str">
        <f>Analyse2017!U21</f>
        <v> </v>
      </c>
    </row>
    <row r="22" spans="1:18" s="203" customFormat="1" ht="25.5">
      <c r="A22" s="197" t="str">
        <f>Intitulés!B15</f>
        <v>C13</v>
      </c>
      <c r="B22" s="198" t="str">
        <f>Intitulés!C15</f>
        <v>L'information au patient, qui lui est transmise à l’issue des soins, mentionne : 
Identification de chaque DM (dénomination, N° de série ou de lot, nom du fabricant ou de son mandataire)</v>
      </c>
      <c r="C22" s="197"/>
      <c r="D22" s="199" t="str">
        <f>Analyse2015!H22</f>
        <v> </v>
      </c>
      <c r="E22" s="199" t="str">
        <f>Analyse2015!I22</f>
        <v> </v>
      </c>
      <c r="F22" s="200"/>
      <c r="G22" s="199" t="str">
        <f>Analyse2017!H22</f>
        <v> </v>
      </c>
      <c r="H22" s="199" t="str">
        <f>Analyse2017!I22</f>
        <v> </v>
      </c>
      <c r="I22" s="201" t="str">
        <f>Intitulés!B15</f>
        <v>C13</v>
      </c>
      <c r="J22" s="202" t="str">
        <f t="shared" si="0"/>
        <v>L'information au patient, qui lui est transmise à l’issue des soins, mentionne : 
Identification de chaque DM (dénomination, N° de série ou de lot, nom du fabricant ou de son mandataire)</v>
      </c>
      <c r="K22" s="204"/>
      <c r="L22" s="199" t="str">
        <f>Analyse2015!S22</f>
        <v> </v>
      </c>
      <c r="M22" s="199" t="str">
        <f>Analyse2015!T22</f>
        <v> </v>
      </c>
      <c r="N22" s="199" t="str">
        <f>Analyse2015!U22</f>
        <v> </v>
      </c>
      <c r="O22" s="200"/>
      <c r="P22" s="199" t="str">
        <f>Analyse2017!S22</f>
        <v> </v>
      </c>
      <c r="Q22" s="199" t="str">
        <f>Analyse2017!T22</f>
        <v> </v>
      </c>
      <c r="R22" s="199" t="str">
        <f>Analyse2017!U22</f>
        <v> </v>
      </c>
    </row>
    <row r="23" spans="1:18" s="203" customFormat="1" ht="25.5">
      <c r="A23" s="197" t="str">
        <f>Intitulés!B16</f>
        <v>C14</v>
      </c>
      <c r="B23" s="198" t="str">
        <f>Intitulés!C16</f>
        <v>L'information au patient, qui lui est transmise à l’issue des soins, mentionne : 
Lieu d’utilisation</v>
      </c>
      <c r="C23" s="197"/>
      <c r="D23" s="199" t="str">
        <f>Analyse2015!H23</f>
        <v> </v>
      </c>
      <c r="E23" s="199" t="str">
        <f>Analyse2015!I23</f>
        <v> </v>
      </c>
      <c r="F23" s="200"/>
      <c r="G23" s="199" t="str">
        <f>Analyse2017!H23</f>
        <v> </v>
      </c>
      <c r="H23" s="199" t="str">
        <f>Analyse2017!I23</f>
        <v> </v>
      </c>
      <c r="I23" s="201" t="str">
        <f>Intitulés!B16</f>
        <v>C14</v>
      </c>
      <c r="J23" s="202" t="str">
        <f t="shared" si="0"/>
        <v>L'information au patient, qui lui est transmise à l’issue des soins, mentionne : 
Lieu d’utilisation</v>
      </c>
      <c r="K23" s="204"/>
      <c r="L23" s="199" t="str">
        <f>Analyse2015!S23</f>
        <v> </v>
      </c>
      <c r="M23" s="199" t="str">
        <f>Analyse2015!T23</f>
        <v> </v>
      </c>
      <c r="N23" s="199" t="str">
        <f>Analyse2015!U23</f>
        <v> </v>
      </c>
      <c r="O23" s="200"/>
      <c r="P23" s="199" t="str">
        <f>Analyse2017!S23</f>
        <v> </v>
      </c>
      <c r="Q23" s="199" t="str">
        <f>Analyse2017!T23</f>
        <v> </v>
      </c>
      <c r="R23" s="199" t="str">
        <f>Analyse2017!U23</f>
        <v> </v>
      </c>
    </row>
    <row r="24" spans="1:18" s="203" customFormat="1" ht="25.5">
      <c r="A24" s="197" t="str">
        <f>Intitulés!B17</f>
        <v>C15</v>
      </c>
      <c r="B24" s="198" t="str">
        <f>Intitulés!C17</f>
        <v>L'information au patient, qui lui est transmise à l’issue des soins, mentionne : 
Date d’utilisation</v>
      </c>
      <c r="C24" s="197"/>
      <c r="D24" s="199" t="str">
        <f>Analyse2015!H24</f>
        <v> </v>
      </c>
      <c r="E24" s="199" t="str">
        <f>Analyse2015!I24</f>
        <v> </v>
      </c>
      <c r="F24" s="200"/>
      <c r="G24" s="199" t="str">
        <f>Analyse2017!H24</f>
        <v> </v>
      </c>
      <c r="H24" s="199" t="str">
        <f>Analyse2017!I24</f>
        <v> </v>
      </c>
      <c r="I24" s="201" t="str">
        <f>Intitulés!B17</f>
        <v>C15</v>
      </c>
      <c r="J24" s="202" t="str">
        <f t="shared" si="0"/>
        <v>L'information au patient, qui lui est transmise à l’issue des soins, mentionne : 
Date d’utilisation</v>
      </c>
      <c r="K24" s="204"/>
      <c r="L24" s="199" t="str">
        <f>Analyse2015!S24</f>
        <v> </v>
      </c>
      <c r="M24" s="199" t="str">
        <f>Analyse2015!T24</f>
        <v> </v>
      </c>
      <c r="N24" s="199" t="str">
        <f>Analyse2015!U24</f>
        <v> </v>
      </c>
      <c r="O24" s="200"/>
      <c r="P24" s="199" t="str">
        <f>Analyse2017!S24</f>
        <v> </v>
      </c>
      <c r="Q24" s="199" t="str">
        <f>Analyse2017!T24</f>
        <v> </v>
      </c>
      <c r="R24" s="199" t="str">
        <f>Analyse2017!U24</f>
        <v> </v>
      </c>
    </row>
    <row r="25" spans="1:18" s="203" customFormat="1" ht="25.5">
      <c r="A25" s="197" t="str">
        <f>Intitulés!B18</f>
        <v>C16</v>
      </c>
      <c r="B25" s="198" t="str">
        <f>Intitulés!C18</f>
        <v>L'information au patient, qui lui est transmise à l’issue des soins, mentionne : 
Nom du médecin ou du chirurgien-dentiste utilisateur</v>
      </c>
      <c r="C25" s="197"/>
      <c r="D25" s="199" t="str">
        <f>Analyse2015!H25</f>
        <v> </v>
      </c>
      <c r="E25" s="199" t="str">
        <f>Analyse2015!I25</f>
        <v> </v>
      </c>
      <c r="F25" s="200"/>
      <c r="G25" s="199" t="str">
        <f>Analyse2017!H25</f>
        <v> </v>
      </c>
      <c r="H25" s="199" t="str">
        <f>Analyse2017!I25</f>
        <v> </v>
      </c>
      <c r="I25" s="201" t="str">
        <f>Intitulés!B18</f>
        <v>C16</v>
      </c>
      <c r="J25" s="202" t="str">
        <f>B25</f>
        <v>L'information au patient, qui lui est transmise à l’issue des soins, mentionne : 
Nom du médecin ou du chirurgien-dentiste utilisateur</v>
      </c>
      <c r="K25" s="204"/>
      <c r="L25" s="199" t="str">
        <f>Analyse2015!S25</f>
        <v> </v>
      </c>
      <c r="M25" s="199" t="str">
        <f>Analyse2015!T25</f>
        <v> </v>
      </c>
      <c r="N25" s="199" t="str">
        <f>Analyse2015!U25</f>
        <v> </v>
      </c>
      <c r="O25" s="200"/>
      <c r="P25" s="199" t="str">
        <f>Analyse2017!S25</f>
        <v> </v>
      </c>
      <c r="Q25" s="199" t="str">
        <f>Analyse2017!T25</f>
        <v> </v>
      </c>
      <c r="R25" s="199" t="str">
        <f>Analyse2017!U25</f>
        <v> </v>
      </c>
    </row>
    <row r="26" spans="1:18" ht="12.75">
      <c r="A26" s="109" t="str">
        <f>Intitulés!B19</f>
        <v>C17</v>
      </c>
      <c r="B26" s="110" t="str">
        <f>Intitulés!C19</f>
        <v>Traçabilité du(es) DM implanté(s) non retrouvée</v>
      </c>
      <c r="C26" s="109"/>
      <c r="D26" s="111">
        <f>Analyse2015!H26</f>
        <v>0</v>
      </c>
      <c r="E26" s="111">
        <f>Analyse2015!I26</f>
        <v>1</v>
      </c>
      <c r="F26" s="112"/>
      <c r="G26" s="111">
        <f>Analyse2017!H26</f>
        <v>0</v>
      </c>
      <c r="H26" s="111">
        <f>Analyse2017!I26</f>
        <v>1</v>
      </c>
      <c r="I26" s="113" t="str">
        <f>Intitulés!B19</f>
        <v>C17</v>
      </c>
      <c r="J26" s="114" t="str">
        <f aca="true" t="shared" si="1" ref="J26:J39">B26</f>
        <v>Traçabilité du(es) DM implanté(s) non retrouvée</v>
      </c>
      <c r="K26" s="108"/>
      <c r="L26" s="111">
        <f>Analyse2015!S26</f>
        <v>0</v>
      </c>
      <c r="M26" s="111">
        <f>Analyse2015!T26</f>
        <v>1</v>
      </c>
      <c r="N26" s="111">
        <f>Analyse2015!U26</f>
        <v>0</v>
      </c>
      <c r="O26" s="112"/>
      <c r="P26" s="111">
        <f>Analyse2017!S26</f>
        <v>0</v>
      </c>
      <c r="Q26" s="111">
        <f>Analyse2017!T26</f>
        <v>1</v>
      </c>
      <c r="R26" s="111">
        <f>Analyse2017!U26</f>
        <v>0</v>
      </c>
    </row>
    <row r="27" spans="1:18" ht="12.75">
      <c r="A27" s="109" t="str">
        <f>Intitulés!B20</f>
        <v>C18</v>
      </c>
      <c r="B27" s="110" t="str">
        <f>Intitulés!C20</f>
        <v>Traçabilité du(es) DM implanté(s) conforme</v>
      </c>
      <c r="C27" s="109"/>
      <c r="D27" s="111">
        <f>Analyse2015!H27</f>
        <v>0</v>
      </c>
      <c r="E27" s="111">
        <f>Analyse2015!I27</f>
        <v>1</v>
      </c>
      <c r="F27" s="112"/>
      <c r="G27" s="111">
        <f>Analyse2017!H27</f>
        <v>0</v>
      </c>
      <c r="H27" s="111">
        <f>Analyse2017!I27</f>
        <v>1</v>
      </c>
      <c r="I27" s="113" t="str">
        <f>Intitulés!B20</f>
        <v>C18</v>
      </c>
      <c r="J27" s="114" t="str">
        <f t="shared" si="1"/>
        <v>Traçabilité du(es) DM implanté(s) conforme</v>
      </c>
      <c r="K27" s="108"/>
      <c r="L27" s="111">
        <f>Analyse2015!S27</f>
        <v>0</v>
      </c>
      <c r="M27" s="111">
        <f>Analyse2015!T27</f>
        <v>1</v>
      </c>
      <c r="N27" s="111">
        <f>Analyse2015!U27</f>
        <v>0</v>
      </c>
      <c r="O27" s="112"/>
      <c r="P27" s="111">
        <f>Analyse2017!S27</f>
        <v>0</v>
      </c>
      <c r="Q27" s="111">
        <f>Analyse2017!T27</f>
        <v>1</v>
      </c>
      <c r="R27" s="111">
        <f>Analyse2017!U27</f>
        <v>0</v>
      </c>
    </row>
    <row r="28" spans="1:18" ht="12.75">
      <c r="A28" s="109" t="str">
        <f>Intitulés!B21</f>
        <v>C19</v>
      </c>
      <c r="B28" s="110" t="str">
        <f>Intitulés!C21</f>
        <v>Traçabilité du(es) DM implanté(s) avec au moins une cause de non-conformité</v>
      </c>
      <c r="C28" s="109"/>
      <c r="D28" s="111">
        <f>Analyse2015!H28</f>
        <v>0</v>
      </c>
      <c r="E28" s="111">
        <f>Analyse2015!I28</f>
        <v>1</v>
      </c>
      <c r="F28" s="112"/>
      <c r="G28" s="111">
        <f>Analyse2017!H28</f>
        <v>0</v>
      </c>
      <c r="H28" s="111">
        <f>Analyse2017!I28</f>
        <v>1</v>
      </c>
      <c r="I28" s="113" t="str">
        <f>Intitulés!B21</f>
        <v>C19</v>
      </c>
      <c r="J28" s="114" t="str">
        <f t="shared" si="1"/>
        <v>Traçabilité du(es) DM implanté(s) avec au moins une cause de non-conformité</v>
      </c>
      <c r="K28" s="108"/>
      <c r="L28" s="111">
        <f>Analyse2015!S28</f>
        <v>0</v>
      </c>
      <c r="M28" s="111">
        <f>Analyse2015!T28</f>
        <v>1</v>
      </c>
      <c r="N28" s="111">
        <f>Analyse2015!U28</f>
        <v>0</v>
      </c>
      <c r="O28" s="112"/>
      <c r="P28" s="111">
        <f>Analyse2017!S28</f>
        <v>0</v>
      </c>
      <c r="Q28" s="111">
        <f>Analyse2017!T28</f>
        <v>1</v>
      </c>
      <c r="R28" s="111">
        <f>Analyse2017!U28</f>
        <v>0</v>
      </c>
    </row>
    <row r="29" spans="1:18" ht="12.75">
      <c r="A29" s="109" t="str">
        <f>Intitulés!B22</f>
        <v>C20</v>
      </c>
      <c r="B29" s="110" t="str">
        <f>Intitulés!C22</f>
        <v>Implantation de DMI sans enregistrement par la PUI</v>
      </c>
      <c r="C29" s="109"/>
      <c r="D29" s="111">
        <f>Analyse2015!H29</f>
        <v>0</v>
      </c>
      <c r="E29" s="111">
        <f>Analyse2015!I29</f>
        <v>1</v>
      </c>
      <c r="F29" s="112"/>
      <c r="G29" s="111">
        <f>Analyse2017!H29</f>
        <v>0</v>
      </c>
      <c r="H29" s="111">
        <f>Analyse2017!I29</f>
        <v>1</v>
      </c>
      <c r="I29" s="113" t="str">
        <f>Intitulés!B22</f>
        <v>C20</v>
      </c>
      <c r="J29" s="114" t="str">
        <f t="shared" si="1"/>
        <v>Implantation de DMI sans enregistrement par la PUI</v>
      </c>
      <c r="K29" s="108"/>
      <c r="L29" s="111">
        <f>Analyse2015!S29</f>
        <v>0</v>
      </c>
      <c r="M29" s="111">
        <f>Analyse2015!T29</f>
        <v>1</v>
      </c>
      <c r="N29" s="111">
        <f>Analyse2015!U29</f>
        <v>0</v>
      </c>
      <c r="O29" s="112"/>
      <c r="P29" s="111">
        <f>Analyse2017!S29</f>
        <v>0</v>
      </c>
      <c r="Q29" s="111">
        <f>Analyse2017!T29</f>
        <v>1</v>
      </c>
      <c r="R29" s="111">
        <f>Analyse2017!U29</f>
        <v>0</v>
      </c>
    </row>
    <row r="30" spans="1:18" ht="12.75">
      <c r="A30" s="109" t="str">
        <f>Intitulés!B23</f>
        <v>C21</v>
      </c>
      <c r="B30" s="110" t="str">
        <f>Intitulés!C23</f>
        <v>Implantation de DMI sans enregistrement de l'identification du patient</v>
      </c>
      <c r="C30" s="109"/>
      <c r="D30" s="111">
        <f>Analyse2015!H30</f>
        <v>0</v>
      </c>
      <c r="E30" s="111">
        <f>Analyse2015!I30</f>
        <v>1</v>
      </c>
      <c r="F30" s="112"/>
      <c r="G30" s="111">
        <f>Analyse2017!H30</f>
        <v>0</v>
      </c>
      <c r="H30" s="111">
        <f>Analyse2017!I30</f>
        <v>1</v>
      </c>
      <c r="I30" s="113" t="str">
        <f>Intitulés!B23</f>
        <v>C21</v>
      </c>
      <c r="J30" s="114" t="str">
        <f t="shared" si="1"/>
        <v>Implantation de DMI sans enregistrement de l'identification du patient</v>
      </c>
      <c r="K30" s="108"/>
      <c r="L30" s="111">
        <f>Analyse2015!S30</f>
        <v>0</v>
      </c>
      <c r="M30" s="111">
        <f>Analyse2015!T30</f>
        <v>1</v>
      </c>
      <c r="N30" s="111">
        <f>Analyse2015!U30</f>
        <v>0</v>
      </c>
      <c r="O30" s="112"/>
      <c r="P30" s="111">
        <f>Analyse2017!S30</f>
        <v>0</v>
      </c>
      <c r="Q30" s="111">
        <f>Analyse2017!T30</f>
        <v>1</v>
      </c>
      <c r="R30" s="111">
        <f>Analyse2017!U30</f>
        <v>0</v>
      </c>
    </row>
    <row r="31" spans="1:18" ht="12.75">
      <c r="A31" s="109" t="str">
        <f>Intitulés!B24</f>
        <v>C22</v>
      </c>
      <c r="B31" s="110" t="str">
        <f>Intitulés!C24</f>
        <v>Implantation de DMI sans enregistrement de la date d'implantation</v>
      </c>
      <c r="C31" s="109"/>
      <c r="D31" s="111">
        <f>Analyse2015!H31</f>
        <v>0</v>
      </c>
      <c r="E31" s="111">
        <f>Analyse2015!I31</f>
        <v>1</v>
      </c>
      <c r="F31" s="112"/>
      <c r="G31" s="111">
        <f>Analyse2017!H31</f>
        <v>0</v>
      </c>
      <c r="H31" s="111">
        <f>Analyse2017!I31</f>
        <v>1</v>
      </c>
      <c r="I31" s="113" t="str">
        <f>Intitulés!B24</f>
        <v>C22</v>
      </c>
      <c r="J31" s="114" t="str">
        <f t="shared" si="1"/>
        <v>Implantation de DMI sans enregistrement de la date d'implantation</v>
      </c>
      <c r="K31" s="108"/>
      <c r="L31" s="111">
        <f>Analyse2015!S31</f>
        <v>0</v>
      </c>
      <c r="M31" s="111">
        <f>Analyse2015!T31</f>
        <v>1</v>
      </c>
      <c r="N31" s="111">
        <f>Analyse2015!U31</f>
        <v>0</v>
      </c>
      <c r="O31" s="112"/>
      <c r="P31" s="111">
        <f>Analyse2017!S31</f>
        <v>0</v>
      </c>
      <c r="Q31" s="111">
        <f>Analyse2017!T31</f>
        <v>1</v>
      </c>
      <c r="R31" s="111">
        <f>Analyse2017!U31</f>
        <v>0</v>
      </c>
    </row>
    <row r="32" spans="1:18" s="4" customFormat="1" ht="12.75">
      <c r="A32" s="109" t="str">
        <f>Intitulés!B25</f>
        <v>C23</v>
      </c>
      <c r="B32" s="110" t="str">
        <f>Intitulés!C25</f>
        <v>Implantation de DMI sans enregistrement du nom du prescripteur</v>
      </c>
      <c r="C32" s="109"/>
      <c r="D32" s="111">
        <f>Analyse2015!H32</f>
        <v>0</v>
      </c>
      <c r="E32" s="111">
        <f>Analyse2015!I32</f>
        <v>1</v>
      </c>
      <c r="F32" s="112"/>
      <c r="G32" s="111">
        <f>Analyse2017!H32</f>
        <v>0</v>
      </c>
      <c r="H32" s="111">
        <f>Analyse2017!I32</f>
        <v>1</v>
      </c>
      <c r="I32" s="113" t="str">
        <f>Intitulés!B25</f>
        <v>C23</v>
      </c>
      <c r="J32" s="114" t="str">
        <f t="shared" si="1"/>
        <v>Implantation de DMI sans enregistrement du nom du prescripteur</v>
      </c>
      <c r="K32" s="108"/>
      <c r="L32" s="111">
        <f>Analyse2015!S32</f>
        <v>0</v>
      </c>
      <c r="M32" s="111">
        <f>Analyse2015!T32</f>
        <v>1</v>
      </c>
      <c r="N32" s="111">
        <f>Analyse2015!U32</f>
        <v>0</v>
      </c>
      <c r="O32" s="112"/>
      <c r="P32" s="111">
        <f>Analyse2017!S32</f>
        <v>0</v>
      </c>
      <c r="Q32" s="111">
        <f>Analyse2017!T32</f>
        <v>1</v>
      </c>
      <c r="R32" s="111">
        <f>Analyse2017!U32</f>
        <v>0</v>
      </c>
    </row>
    <row r="33" spans="1:18" ht="12.75">
      <c r="A33" s="109" t="str">
        <f>Intitulés!B26</f>
        <v>C24</v>
      </c>
      <c r="B33" s="110" t="str">
        <f>Intitulés!C26</f>
        <v>Implantation de DMI sans enregistrement de la signature du prescripteur</v>
      </c>
      <c r="C33" s="109"/>
      <c r="D33" s="111">
        <f>Analyse2015!H33</f>
        <v>0</v>
      </c>
      <c r="E33" s="111">
        <f>Analyse2015!I33</f>
        <v>1</v>
      </c>
      <c r="F33" s="112"/>
      <c r="G33" s="111">
        <f>Analyse2017!H33</f>
        <v>0</v>
      </c>
      <c r="H33" s="111">
        <f>Analyse2017!I33</f>
        <v>1</v>
      </c>
      <c r="I33" s="113" t="str">
        <f>Intitulés!B26</f>
        <v>C24</v>
      </c>
      <c r="J33" s="114" t="str">
        <f t="shared" si="1"/>
        <v>Implantation de DMI sans enregistrement de la signature du prescripteur</v>
      </c>
      <c r="K33" s="108"/>
      <c r="L33" s="111">
        <f>Analyse2015!S33</f>
        <v>0</v>
      </c>
      <c r="M33" s="111">
        <f>Analyse2015!T33</f>
        <v>1</v>
      </c>
      <c r="N33" s="111">
        <f>Analyse2015!U33</f>
        <v>0</v>
      </c>
      <c r="O33" s="112"/>
      <c r="P33" s="111">
        <f>Analyse2017!S33</f>
        <v>0</v>
      </c>
      <c r="Q33" s="111">
        <f>Analyse2017!T33</f>
        <v>1</v>
      </c>
      <c r="R33" s="111">
        <f>Analyse2017!U33</f>
        <v>0</v>
      </c>
    </row>
    <row r="34" spans="1:18" ht="12.75">
      <c r="A34" s="109" t="str">
        <f>Intitulés!B27</f>
        <v>C25</v>
      </c>
      <c r="B34" s="110" t="str">
        <f>Intitulés!C27</f>
        <v>Implantation de DMI sans enregistrement de l'identification du DMI</v>
      </c>
      <c r="C34" s="109"/>
      <c r="D34" s="111">
        <f>Analyse2015!H34</f>
        <v>0</v>
      </c>
      <c r="E34" s="111">
        <f>Analyse2015!I34</f>
        <v>1</v>
      </c>
      <c r="F34" s="112"/>
      <c r="G34" s="111">
        <f>Analyse2017!H34</f>
        <v>0</v>
      </c>
      <c r="H34" s="111">
        <f>Analyse2017!I34</f>
        <v>1</v>
      </c>
      <c r="I34" s="113" t="str">
        <f>Intitulés!B27</f>
        <v>C25</v>
      </c>
      <c r="J34" s="114" t="str">
        <f t="shared" si="1"/>
        <v>Implantation de DMI sans enregistrement de l'identification du DMI</v>
      </c>
      <c r="K34" s="108"/>
      <c r="L34" s="111">
        <f>Analyse2015!S34</f>
        <v>0</v>
      </c>
      <c r="M34" s="111">
        <f>Analyse2015!T34</f>
        <v>1</v>
      </c>
      <c r="N34" s="111">
        <f>Analyse2015!U34</f>
        <v>0</v>
      </c>
      <c r="O34" s="112"/>
      <c r="P34" s="111">
        <f>Analyse2017!S34</f>
        <v>0</v>
      </c>
      <c r="Q34" s="111">
        <f>Analyse2017!T34</f>
        <v>1</v>
      </c>
      <c r="R34" s="111">
        <f>Analyse2017!U34</f>
        <v>0</v>
      </c>
    </row>
    <row r="35" spans="1:18" ht="12.75">
      <c r="A35" s="109" t="str">
        <f>Intitulés!B28</f>
        <v>C26</v>
      </c>
      <c r="B35" s="110" t="str">
        <f>Intitulés!C28</f>
        <v>Implantation de DMI sans information du patient</v>
      </c>
      <c r="C35" s="109"/>
      <c r="D35" s="111">
        <f>Analyse2015!H35</f>
        <v>0</v>
      </c>
      <c r="E35" s="111">
        <f>Analyse2015!I35</f>
        <v>1</v>
      </c>
      <c r="F35" s="112"/>
      <c r="G35" s="111">
        <f>Analyse2017!H35</f>
        <v>0</v>
      </c>
      <c r="H35" s="111">
        <f>Analyse2017!I35</f>
        <v>1</v>
      </c>
      <c r="I35" s="113" t="str">
        <f>Intitulés!B28</f>
        <v>C26</v>
      </c>
      <c r="J35" s="114" t="str">
        <f t="shared" si="1"/>
        <v>Implantation de DMI sans information du patient</v>
      </c>
      <c r="K35" s="108"/>
      <c r="L35" s="111">
        <f>Analyse2015!S35</f>
        <v>0</v>
      </c>
      <c r="M35" s="111">
        <f>Analyse2015!T35</f>
        <v>1</v>
      </c>
      <c r="N35" s="111">
        <f>Analyse2015!U35</f>
        <v>0</v>
      </c>
      <c r="O35" s="112"/>
      <c r="P35" s="111">
        <f>Analyse2017!S35</f>
        <v>0</v>
      </c>
      <c r="Q35" s="111">
        <f>Analyse2017!T35</f>
        <v>1</v>
      </c>
      <c r="R35" s="111">
        <f>Analyse2017!U35</f>
        <v>0</v>
      </c>
    </row>
    <row r="36" spans="1:18" ht="12.75">
      <c r="A36" s="109" t="str">
        <f>Intitulés!B29</f>
        <v>C27</v>
      </c>
      <c r="B36" s="110">
        <f>Intitulés!C30</f>
        <v>0</v>
      </c>
      <c r="C36" s="109"/>
      <c r="D36" s="111" t="str">
        <f>Analyse2015!H36</f>
        <v> </v>
      </c>
      <c r="E36" s="111" t="str">
        <f>Analyse2015!I36</f>
        <v> </v>
      </c>
      <c r="F36" s="112"/>
      <c r="G36" s="111" t="str">
        <f>Analyse2017!H36</f>
        <v> </v>
      </c>
      <c r="H36" s="111" t="str">
        <f>Analyse2017!I36</f>
        <v> </v>
      </c>
      <c r="I36" s="113" t="str">
        <f>Intitulés!B29</f>
        <v>C27</v>
      </c>
      <c r="J36" s="114">
        <f t="shared" si="1"/>
        <v>0</v>
      </c>
      <c r="K36" s="108"/>
      <c r="L36" s="111" t="str">
        <f>Analyse2015!S36</f>
        <v> </v>
      </c>
      <c r="M36" s="111" t="str">
        <f>Analyse2015!T36</f>
        <v> </v>
      </c>
      <c r="N36" s="111" t="str">
        <f>Analyse2015!U36</f>
        <v> </v>
      </c>
      <c r="O36" s="112"/>
      <c r="P36" s="111" t="str">
        <f>Analyse2017!S36</f>
        <v> </v>
      </c>
      <c r="Q36" s="111" t="str">
        <f>Analyse2017!T36</f>
        <v> </v>
      </c>
      <c r="R36" s="111" t="str">
        <f>Analyse2017!U36</f>
        <v> </v>
      </c>
    </row>
    <row r="37" spans="1:18" ht="12.75">
      <c r="A37" s="109" t="str">
        <f>Intitulés!B30</f>
        <v>C28</v>
      </c>
      <c r="B37" s="110">
        <f>Intitulés!C31</f>
        <v>0</v>
      </c>
      <c r="C37" s="109"/>
      <c r="D37" s="111" t="str">
        <f>Analyse2015!H37</f>
        <v> </v>
      </c>
      <c r="E37" s="111" t="str">
        <f>Analyse2015!I37</f>
        <v> </v>
      </c>
      <c r="F37" s="112"/>
      <c r="G37" s="111" t="str">
        <f>Analyse2017!H37</f>
        <v> </v>
      </c>
      <c r="H37" s="111" t="str">
        <f>Analyse2017!I37</f>
        <v> </v>
      </c>
      <c r="I37" s="113" t="str">
        <f>Intitulés!B30</f>
        <v>C28</v>
      </c>
      <c r="J37" s="114">
        <f t="shared" si="1"/>
        <v>0</v>
      </c>
      <c r="K37" s="108"/>
      <c r="L37" s="111" t="str">
        <f>Analyse2015!S37</f>
        <v> </v>
      </c>
      <c r="M37" s="111" t="str">
        <f>Analyse2015!T37</f>
        <v> </v>
      </c>
      <c r="N37" s="111" t="str">
        <f>Analyse2015!U37</f>
        <v> </v>
      </c>
      <c r="O37" s="112"/>
      <c r="P37" s="111" t="str">
        <f>Analyse2017!S37</f>
        <v> </v>
      </c>
      <c r="Q37" s="111" t="str">
        <f>Analyse2017!T37</f>
        <v> </v>
      </c>
      <c r="R37" s="111" t="str">
        <f>Analyse2017!U37</f>
        <v> </v>
      </c>
    </row>
    <row r="38" spans="1:18" ht="12.75">
      <c r="A38" s="109" t="str">
        <f>Intitulés!B31</f>
        <v>C29</v>
      </c>
      <c r="B38" s="110">
        <f>Intitulés!C32</f>
        <v>0</v>
      </c>
      <c r="C38" s="109"/>
      <c r="D38" s="111" t="str">
        <f>Analyse2015!H38</f>
        <v> </v>
      </c>
      <c r="E38" s="111" t="str">
        <f>Analyse2015!I38</f>
        <v> </v>
      </c>
      <c r="F38" s="112"/>
      <c r="G38" s="111" t="str">
        <f>Analyse2017!H38</f>
        <v> </v>
      </c>
      <c r="H38" s="111" t="str">
        <f>Analyse2017!I38</f>
        <v> </v>
      </c>
      <c r="I38" s="113" t="str">
        <f>Intitulés!B31</f>
        <v>C29</v>
      </c>
      <c r="J38" s="114">
        <f t="shared" si="1"/>
        <v>0</v>
      </c>
      <c r="K38" s="108"/>
      <c r="L38" s="111" t="str">
        <f>Analyse2015!S38</f>
        <v> </v>
      </c>
      <c r="M38" s="111" t="str">
        <f>Analyse2015!T38</f>
        <v> </v>
      </c>
      <c r="N38" s="111" t="str">
        <f>Analyse2015!U38</f>
        <v> </v>
      </c>
      <c r="O38" s="112"/>
      <c r="P38" s="111" t="str">
        <f>Analyse2017!S38</f>
        <v> </v>
      </c>
      <c r="Q38" s="111" t="str">
        <f>Analyse2017!T38</f>
        <v> </v>
      </c>
      <c r="R38" s="111" t="str">
        <f>Analyse2017!U38</f>
        <v> </v>
      </c>
    </row>
    <row r="39" spans="1:18" ht="12.75">
      <c r="A39" s="109" t="str">
        <f>Intitulés!B32</f>
        <v>C30</v>
      </c>
      <c r="B39" s="110">
        <f>Intitulés!C33</f>
        <v>0</v>
      </c>
      <c r="C39" s="109"/>
      <c r="D39" s="111" t="str">
        <f>Analyse2015!H39</f>
        <v> </v>
      </c>
      <c r="E39" s="111" t="str">
        <f>Analyse2015!I39</f>
        <v> </v>
      </c>
      <c r="F39" s="112"/>
      <c r="G39" s="111" t="str">
        <f>Analyse2017!H39</f>
        <v> </v>
      </c>
      <c r="H39" s="111" t="str">
        <f>Analyse2017!I39</f>
        <v> </v>
      </c>
      <c r="I39" s="113" t="str">
        <f>Intitulés!B32</f>
        <v>C30</v>
      </c>
      <c r="J39" s="114">
        <f t="shared" si="1"/>
        <v>0</v>
      </c>
      <c r="K39" s="108"/>
      <c r="L39" s="111" t="str">
        <f>Analyse2015!S39</f>
        <v> </v>
      </c>
      <c r="M39" s="111" t="str">
        <f>Analyse2015!T39</f>
        <v> </v>
      </c>
      <c r="N39" s="111" t="str">
        <f>Analyse2015!U39</f>
        <v> </v>
      </c>
      <c r="O39" s="112"/>
      <c r="P39" s="111" t="str">
        <f>Analyse2017!S39</f>
        <v> </v>
      </c>
      <c r="Q39" s="111" t="str">
        <f>Analyse2017!T39</f>
        <v> </v>
      </c>
      <c r="R39" s="111" t="str">
        <f>Analyse2017!U39</f>
        <v> </v>
      </c>
    </row>
    <row r="40" spans="1:18" ht="12.75">
      <c r="A40" s="34"/>
      <c r="B40" s="69"/>
      <c r="C40" s="34"/>
      <c r="D40" s="70"/>
      <c r="E40" s="70"/>
      <c r="F40" s="72"/>
      <c r="G40" s="70"/>
      <c r="H40" s="70"/>
      <c r="I40" s="35"/>
      <c r="J40" s="71"/>
      <c r="K40" s="4"/>
      <c r="L40" s="72"/>
      <c r="M40" s="72"/>
      <c r="N40" s="72"/>
      <c r="O40" s="72"/>
      <c r="P40" s="72"/>
      <c r="Q40" s="72"/>
      <c r="R40" s="72"/>
    </row>
    <row r="41" spans="1:18" ht="12.75">
      <c r="A41" s="34"/>
      <c r="B41" s="69"/>
      <c r="C41" s="34"/>
      <c r="D41" s="72"/>
      <c r="E41" s="72"/>
      <c r="F41" s="72"/>
      <c r="G41" s="72"/>
      <c r="H41" s="72"/>
      <c r="I41" s="35"/>
      <c r="J41" s="71"/>
      <c r="K41" s="4"/>
      <c r="L41" s="72"/>
      <c r="M41" s="72"/>
      <c r="N41" s="72"/>
      <c r="O41" s="72"/>
      <c r="P41" s="72"/>
      <c r="Q41" s="72"/>
      <c r="R41" s="72"/>
    </row>
    <row r="42" spans="1:18" ht="18">
      <c r="A42" s="34"/>
      <c r="B42" s="37"/>
      <c r="C42" s="34"/>
      <c r="D42" s="255">
        <f>Annee2015!$F$2</f>
        <v>0</v>
      </c>
      <c r="E42" s="255"/>
      <c r="F42" s="80"/>
      <c r="G42" s="255">
        <f>Annee2017!$F$2</f>
        <v>0</v>
      </c>
      <c r="H42" s="255"/>
      <c r="I42" s="35"/>
      <c r="J42" s="37"/>
      <c r="K42" s="4"/>
      <c r="L42" s="255">
        <f>Annee2015!$F$2</f>
        <v>0</v>
      </c>
      <c r="M42" s="255"/>
      <c r="N42" s="255"/>
      <c r="O42" s="255">
        <f>Annee2017!$F$2</f>
        <v>0</v>
      </c>
      <c r="P42" s="255"/>
      <c r="Q42" s="255"/>
      <c r="R42" s="255"/>
    </row>
    <row r="43" spans="1:8" s="4" customFormat="1" ht="7.5" customHeight="1">
      <c r="A43" s="34"/>
      <c r="B43" s="34"/>
      <c r="C43" s="34"/>
      <c r="D43" s="34"/>
      <c r="E43" s="34"/>
      <c r="F43" s="34"/>
      <c r="G43" s="34"/>
      <c r="H43" s="34"/>
    </row>
    <row r="44" spans="1:8" s="4" customFormat="1" ht="12.75">
      <c r="A44" s="34"/>
      <c r="B44" s="34"/>
      <c r="C44" s="34"/>
      <c r="D44" s="34"/>
      <c r="E44" s="34"/>
      <c r="F44" s="34"/>
      <c r="G44" s="34"/>
      <c r="H44" s="34"/>
    </row>
    <row r="45" spans="8:18" ht="12.75">
      <c r="H45" s="3"/>
      <c r="Q45" s="3"/>
      <c r="R45" s="3"/>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hidden="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sheetData>
  <sheetProtection/>
  <mergeCells count="4">
    <mergeCell ref="D42:E42"/>
    <mergeCell ref="G42:H42"/>
    <mergeCell ref="L42:N42"/>
    <mergeCell ref="O42:R42"/>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colBreaks count="1" manualBreakCount="1">
    <brk id="8" min="2" max="29" man="1"/>
  </colBreaks>
</worksheet>
</file>

<file path=xl/worksheets/sheet8.xml><?xml version="1.0" encoding="utf-8"?>
<worksheet xmlns="http://schemas.openxmlformats.org/spreadsheetml/2006/main" xmlns:r="http://schemas.openxmlformats.org/officeDocument/2006/relationships">
  <sheetPr codeName="Feuil7"/>
  <dimension ref="A2:D33"/>
  <sheetViews>
    <sheetView zoomScale="70" zoomScaleNormal="70" zoomScalePageLayoutView="0" workbookViewId="0" topLeftCell="A1">
      <selection activeCell="A21" sqref="A21"/>
    </sheetView>
  </sheetViews>
  <sheetFormatPr defaultColWidth="0" defaultRowHeight="12.75" zeroHeight="1"/>
  <cols>
    <col min="1" max="1" width="6.421875" style="5" customWidth="1"/>
    <col min="2" max="2" width="16.57421875" style="5" customWidth="1"/>
    <col min="3" max="3" width="160.140625" style="5" customWidth="1"/>
    <col min="4" max="4" width="52.00390625" style="5" customWidth="1"/>
    <col min="5" max="5" width="3.421875" style="5" customWidth="1"/>
    <col min="6" max="16384" width="0" style="5" hidden="1" customWidth="1"/>
  </cols>
  <sheetData>
    <row r="1" ht="12.75"/>
    <row r="2" spans="2:4" ht="24" customHeight="1">
      <c r="B2" s="21" t="s">
        <v>58</v>
      </c>
      <c r="C2" s="21" t="s">
        <v>8</v>
      </c>
      <c r="D2" s="21" t="s">
        <v>9</v>
      </c>
    </row>
    <row r="3" spans="1:4" ht="34.5" customHeight="1">
      <c r="A3" s="137"/>
      <c r="B3" s="93" t="s">
        <v>42</v>
      </c>
      <c r="C3" s="140" t="s">
        <v>154</v>
      </c>
      <c r="D3" s="140" t="s">
        <v>155</v>
      </c>
    </row>
    <row r="4" spans="1:4" ht="34.5" customHeight="1">
      <c r="A4" s="138"/>
      <c r="B4" s="145" t="s">
        <v>43</v>
      </c>
      <c r="C4" s="141" t="s">
        <v>105</v>
      </c>
      <c r="D4" s="141" t="s">
        <v>106</v>
      </c>
    </row>
    <row r="5" spans="1:4" ht="34.5" customHeight="1">
      <c r="A5" s="138"/>
      <c r="B5" s="145" t="s">
        <v>44</v>
      </c>
      <c r="C5" s="141" t="s">
        <v>107</v>
      </c>
      <c r="D5" s="141" t="s">
        <v>108</v>
      </c>
    </row>
    <row r="6" spans="1:4" ht="34.5" customHeight="1">
      <c r="A6" s="138"/>
      <c r="B6" s="145" t="s">
        <v>45</v>
      </c>
      <c r="C6" s="141" t="s">
        <v>109</v>
      </c>
      <c r="D6" s="141" t="s">
        <v>110</v>
      </c>
    </row>
    <row r="7" spans="1:4" ht="34.5" customHeight="1">
      <c r="A7" s="138"/>
      <c r="B7" s="145" t="s">
        <v>46</v>
      </c>
      <c r="C7" s="141" t="s">
        <v>111</v>
      </c>
      <c r="D7" s="141" t="s">
        <v>112</v>
      </c>
    </row>
    <row r="8" spans="1:4" ht="34.5" customHeight="1">
      <c r="A8" s="138"/>
      <c r="B8" s="142" t="s">
        <v>47</v>
      </c>
      <c r="C8" s="142" t="s">
        <v>113</v>
      </c>
      <c r="D8" s="142" t="s">
        <v>114</v>
      </c>
    </row>
    <row r="9" spans="1:4" ht="38.25" customHeight="1">
      <c r="A9" s="138"/>
      <c r="B9" s="142" t="s">
        <v>48</v>
      </c>
      <c r="C9" s="142" t="s">
        <v>115</v>
      </c>
      <c r="D9" s="142" t="s">
        <v>116</v>
      </c>
    </row>
    <row r="10" spans="1:4" ht="34.5" customHeight="1">
      <c r="A10" s="138"/>
      <c r="B10" s="142" t="s">
        <v>49</v>
      </c>
      <c r="C10" s="142" t="s">
        <v>117</v>
      </c>
      <c r="D10" s="142" t="s">
        <v>118</v>
      </c>
    </row>
    <row r="11" spans="1:4" ht="34.5" customHeight="1">
      <c r="A11" s="138"/>
      <c r="B11" s="142" t="s">
        <v>50</v>
      </c>
      <c r="C11" s="142" t="s">
        <v>119</v>
      </c>
      <c r="D11" s="142" t="s">
        <v>120</v>
      </c>
    </row>
    <row r="12" spans="1:4" ht="34.5" customHeight="1">
      <c r="A12" s="138"/>
      <c r="B12" s="143" t="s">
        <v>51</v>
      </c>
      <c r="C12" s="143" t="s">
        <v>121</v>
      </c>
      <c r="D12" s="143" t="s">
        <v>122</v>
      </c>
    </row>
    <row r="13" spans="1:4" ht="34.5" customHeight="1">
      <c r="A13" s="138"/>
      <c r="B13" s="143" t="s">
        <v>52</v>
      </c>
      <c r="C13" s="143" t="s">
        <v>123</v>
      </c>
      <c r="D13" s="143" t="s">
        <v>124</v>
      </c>
    </row>
    <row r="14" spans="1:4" ht="34.5" customHeight="1">
      <c r="A14" s="138"/>
      <c r="B14" s="143" t="s">
        <v>53</v>
      </c>
      <c r="C14" s="143" t="s">
        <v>125</v>
      </c>
      <c r="D14" s="143" t="s">
        <v>126</v>
      </c>
    </row>
    <row r="15" spans="1:4" ht="34.5" customHeight="1">
      <c r="A15" s="138"/>
      <c r="B15" s="144" t="s">
        <v>54</v>
      </c>
      <c r="C15" s="144" t="s">
        <v>127</v>
      </c>
      <c r="D15" s="144" t="s">
        <v>128</v>
      </c>
    </row>
    <row r="16" spans="1:4" ht="34.5" customHeight="1">
      <c r="A16" s="138"/>
      <c r="B16" s="144" t="s">
        <v>55</v>
      </c>
      <c r="C16" s="144" t="s">
        <v>129</v>
      </c>
      <c r="D16" s="144" t="s">
        <v>130</v>
      </c>
    </row>
    <row r="17" spans="1:4" ht="34.5" customHeight="1">
      <c r="A17" s="138"/>
      <c r="B17" s="144" t="s">
        <v>56</v>
      </c>
      <c r="C17" s="144" t="s">
        <v>131</v>
      </c>
      <c r="D17" s="144" t="s">
        <v>132</v>
      </c>
    </row>
    <row r="18" spans="1:4" ht="34.5" customHeight="1">
      <c r="A18" s="138"/>
      <c r="B18" s="144" t="s">
        <v>57</v>
      </c>
      <c r="C18" s="144" t="s">
        <v>133</v>
      </c>
      <c r="D18" s="144" t="s">
        <v>134</v>
      </c>
    </row>
    <row r="19" spans="1:4" ht="34.5" customHeight="1">
      <c r="A19" s="138"/>
      <c r="B19" s="93" t="s">
        <v>80</v>
      </c>
      <c r="C19" s="140" t="s">
        <v>153</v>
      </c>
      <c r="D19" s="140" t="s">
        <v>104</v>
      </c>
    </row>
    <row r="20" spans="1:4" ht="34.5" customHeight="1">
      <c r="A20" s="138"/>
      <c r="B20" s="93" t="s">
        <v>81</v>
      </c>
      <c r="C20" s="93" t="s">
        <v>152</v>
      </c>
      <c r="D20" s="93" t="s">
        <v>147</v>
      </c>
    </row>
    <row r="21" spans="1:4" ht="34.5" customHeight="1">
      <c r="A21" s="138"/>
      <c r="B21" s="93" t="s">
        <v>82</v>
      </c>
      <c r="C21" s="93" t="s">
        <v>135</v>
      </c>
      <c r="D21" s="93" t="s">
        <v>148</v>
      </c>
    </row>
    <row r="22" spans="1:4" ht="34.5" customHeight="1">
      <c r="A22" s="138"/>
      <c r="B22" s="93" t="s">
        <v>83</v>
      </c>
      <c r="C22" s="93" t="s">
        <v>136</v>
      </c>
      <c r="D22" s="93" t="s">
        <v>137</v>
      </c>
    </row>
    <row r="23" spans="1:4" ht="34.5" customHeight="1">
      <c r="A23" s="138"/>
      <c r="B23" s="93" t="s">
        <v>84</v>
      </c>
      <c r="C23" s="93" t="s">
        <v>138</v>
      </c>
      <c r="D23" s="93" t="s">
        <v>149</v>
      </c>
    </row>
    <row r="24" spans="1:4" ht="34.5" customHeight="1">
      <c r="A24" s="138"/>
      <c r="B24" s="94" t="s">
        <v>85</v>
      </c>
      <c r="C24" s="93" t="s">
        <v>139</v>
      </c>
      <c r="D24" s="93" t="s">
        <v>140</v>
      </c>
    </row>
    <row r="25" spans="1:4" s="78" customFormat="1" ht="34.5" customHeight="1">
      <c r="A25" s="138"/>
      <c r="B25" s="93" t="s">
        <v>86</v>
      </c>
      <c r="C25" s="93" t="s">
        <v>141</v>
      </c>
      <c r="D25" s="93" t="s">
        <v>150</v>
      </c>
    </row>
    <row r="26" spans="1:4" ht="30" customHeight="1">
      <c r="A26" s="138"/>
      <c r="B26" s="95" t="s">
        <v>87</v>
      </c>
      <c r="C26" s="93" t="s">
        <v>142</v>
      </c>
      <c r="D26" s="93" t="s">
        <v>143</v>
      </c>
    </row>
    <row r="27" spans="1:4" ht="34.5" customHeight="1">
      <c r="A27" s="138"/>
      <c r="B27" s="93" t="s">
        <v>88</v>
      </c>
      <c r="C27" s="93" t="s">
        <v>144</v>
      </c>
      <c r="D27" s="93" t="s">
        <v>151</v>
      </c>
    </row>
    <row r="28" spans="1:4" ht="34.5" customHeight="1">
      <c r="A28" s="138"/>
      <c r="B28" s="93" t="s">
        <v>89</v>
      </c>
      <c r="C28" s="93" t="s">
        <v>145</v>
      </c>
      <c r="D28" s="93" t="s">
        <v>146</v>
      </c>
    </row>
    <row r="29" spans="1:4" ht="34.5" customHeight="1">
      <c r="A29" s="138"/>
      <c r="B29" s="93" t="s">
        <v>90</v>
      </c>
      <c r="C29" s="93"/>
      <c r="D29" s="93"/>
    </row>
    <row r="30" spans="1:4" ht="34.5" customHeight="1">
      <c r="A30" s="138"/>
      <c r="B30" s="93" t="s">
        <v>91</v>
      </c>
      <c r="C30" s="93"/>
      <c r="D30" s="93"/>
    </row>
    <row r="31" spans="1:4" ht="34.5" customHeight="1">
      <c r="A31" s="138"/>
      <c r="B31" s="93" t="s">
        <v>92</v>
      </c>
      <c r="C31" s="93"/>
      <c r="D31" s="93"/>
    </row>
    <row r="32" spans="1:4" ht="34.5" customHeight="1">
      <c r="A32" s="138"/>
      <c r="B32" s="93" t="s">
        <v>93</v>
      </c>
      <c r="C32" s="93"/>
      <c r="D32" s="93"/>
    </row>
    <row r="33" spans="3:4" ht="15">
      <c r="C33" s="93"/>
      <c r="D33" s="93"/>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hidden="1"/>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9.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20" sqref="C2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b.riche</dc:creator>
  <cp:keywords/>
  <dc:description/>
  <cp:lastModifiedBy>*</cp:lastModifiedBy>
  <cp:lastPrinted>2014-10-21T15:47:48Z</cp:lastPrinted>
  <dcterms:created xsi:type="dcterms:W3CDTF">2000-10-17T07:21:53Z</dcterms:created>
  <dcterms:modified xsi:type="dcterms:W3CDTF">2015-04-07T08:33:20Z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ème ARS">
    <vt:lpwstr/>
  </property>
  <property fmtid="{D5CDD505-2E9C-101B-9397-08002B2CF9AE}" pid="3" name="Typologie de document">
    <vt:lpwstr/>
  </property>
  <property fmtid="{D5CDD505-2E9C-101B-9397-08002B2CF9AE}" pid="4" name="Chantiers">
    <vt:lpwstr/>
  </property>
  <property fmtid="{D5CDD505-2E9C-101B-9397-08002B2CF9AE}" pid="5" name="ContentType">
    <vt:lpwstr>Document</vt:lpwstr>
  </property>
  <property fmtid="{D5CDD505-2E9C-101B-9397-08002B2CF9AE}" pid="6" name="Statut du document">
    <vt:lpwstr/>
  </property>
  <property fmtid="{D5CDD505-2E9C-101B-9397-08002B2CF9AE}" pid="7" name="Fonctions Projet ARS">
    <vt:lpwstr/>
  </property>
  <property fmtid="{D5CDD505-2E9C-101B-9397-08002B2CF9AE}" pid="8" name="Date de validation attendue">
    <vt:lpwstr/>
  </property>
</Properties>
</file>